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водная " sheetId="12" r:id="rId1"/>
    <sheet name="1 класс Школа России" sheetId="1" r:id="rId2"/>
    <sheet name="2 класс ФГОС" sheetId="2" r:id="rId3"/>
    <sheet name="3 класс ФГОС" sheetId="3" r:id="rId4"/>
    <sheet name="4 класс ФГОС" sheetId="4" r:id="rId5"/>
    <sheet name="5 класс ФГОС" sheetId="5" r:id="rId6"/>
    <sheet name="6 класс ФГОС" sheetId="6" r:id="rId7"/>
    <sheet name="7 класс ФГОС" sheetId="7" r:id="rId8"/>
    <sheet name="8 класс ФГОС" sheetId="8" r:id="rId9"/>
    <sheet name="9 класс ФГОС" sheetId="9" r:id="rId10"/>
    <sheet name="10 класс ФГОС" sheetId="10" r:id="rId11"/>
    <sheet name="11 класс ФГОС" sheetId="11" r:id="rId12"/>
    <sheet name="2007" sheetId="13" r:id="rId13"/>
    <sheet name="2008" sheetId="14" r:id="rId14"/>
    <sheet name="2009" sheetId="15" r:id="rId15"/>
    <sheet name="2010" sheetId="16" r:id="rId16"/>
    <sheet name="2011" sheetId="17" r:id="rId17"/>
    <sheet name="2012" sheetId="18" r:id="rId18"/>
    <sheet name="2013" sheetId="19" r:id="rId19"/>
    <sheet name="2014" sheetId="20" r:id="rId20"/>
    <sheet name="2015" sheetId="21" r:id="rId21"/>
    <sheet name="2016" sheetId="22" r:id="rId22"/>
  </sheets>
  <calcPr calcId="124519"/>
</workbook>
</file>

<file path=xl/calcChain.xml><?xml version="1.0" encoding="utf-8"?>
<calcChain xmlns="http://schemas.openxmlformats.org/spreadsheetml/2006/main">
  <c r="F25" i="11"/>
  <c r="F26" i="10"/>
  <c r="F25" i="9"/>
  <c r="F27" i="8"/>
  <c r="F27" i="7"/>
  <c r="F29" i="6"/>
  <c r="F15" i="1"/>
  <c r="F22" i="5"/>
  <c r="F42" i="4"/>
  <c r="F26" i="3"/>
  <c r="F30" i="2"/>
  <c r="E27" i="12"/>
  <c r="D27"/>
  <c r="E26"/>
  <c r="D26"/>
  <c r="E25"/>
  <c r="D25"/>
  <c r="E24"/>
  <c r="D24"/>
  <c r="E23"/>
  <c r="D23"/>
  <c r="E22"/>
  <c r="D22"/>
  <c r="I14" i="20"/>
  <c r="H14"/>
  <c r="E21" i="12"/>
  <c r="D21"/>
  <c r="E20"/>
  <c r="D20"/>
  <c r="E19"/>
  <c r="D19"/>
  <c r="E18"/>
  <c r="D18"/>
  <c r="I2" i="22"/>
  <c r="I4" s="1"/>
  <c r="I3"/>
  <c r="H4"/>
  <c r="I2" i="21"/>
  <c r="I6" s="1"/>
  <c r="I3"/>
  <c r="I4"/>
  <c r="I5"/>
  <c r="H6"/>
  <c r="I2" i="20"/>
  <c r="I3"/>
  <c r="I4"/>
  <c r="I5"/>
  <c r="I6"/>
  <c r="I7"/>
  <c r="I8"/>
  <c r="I9"/>
  <c r="I10"/>
  <c r="I11"/>
  <c r="I12"/>
  <c r="I2" i="19"/>
  <c r="I11" s="1"/>
  <c r="I3"/>
  <c r="I4"/>
  <c r="I5"/>
  <c r="I6"/>
  <c r="I7"/>
  <c r="I8"/>
  <c r="I9"/>
  <c r="I10"/>
  <c r="H11"/>
  <c r="I2" i="18"/>
  <c r="I14" s="1"/>
  <c r="I3"/>
  <c r="I4"/>
  <c r="I5"/>
  <c r="I6"/>
  <c r="I7"/>
  <c r="I8"/>
  <c r="I9"/>
  <c r="I10"/>
  <c r="I11"/>
  <c r="I12"/>
  <c r="I13"/>
  <c r="H14"/>
  <c r="I2" i="17"/>
  <c r="I3"/>
  <c r="I4"/>
  <c r="I5"/>
  <c r="I21" s="1"/>
  <c r="I6"/>
  <c r="I7"/>
  <c r="I8"/>
  <c r="I9"/>
  <c r="I10"/>
  <c r="I11"/>
  <c r="I12"/>
  <c r="I13"/>
  <c r="I14"/>
  <c r="I15"/>
  <c r="I16"/>
  <c r="I17"/>
  <c r="I18"/>
  <c r="I19"/>
  <c r="I20"/>
  <c r="H21"/>
  <c r="I2" i="16"/>
  <c r="I3"/>
  <c r="I4"/>
  <c r="I20" s="1"/>
  <c r="I5"/>
  <c r="I6"/>
  <c r="I7"/>
  <c r="I8"/>
  <c r="I9"/>
  <c r="I10"/>
  <c r="I11"/>
  <c r="I12"/>
  <c r="I13"/>
  <c r="I14"/>
  <c r="I15"/>
  <c r="I16"/>
  <c r="I17"/>
  <c r="I18"/>
  <c r="I19"/>
  <c r="H20"/>
  <c r="I2" i="15"/>
  <c r="I11" s="1"/>
  <c r="I3"/>
  <c r="I4"/>
  <c r="I5"/>
  <c r="I6"/>
  <c r="I7"/>
  <c r="I8"/>
  <c r="I9"/>
  <c r="I10"/>
  <c r="H11"/>
  <c r="I2" i="14"/>
  <c r="I10" s="1"/>
  <c r="I3"/>
  <c r="I4"/>
  <c r="I5"/>
  <c r="I6"/>
  <c r="I7"/>
  <c r="I8"/>
  <c r="I9"/>
  <c r="H10"/>
  <c r="I2" i="13"/>
  <c r="I6" s="1"/>
  <c r="I3"/>
  <c r="I4"/>
  <c r="I5"/>
  <c r="H6"/>
  <c r="E28" i="12" l="1"/>
  <c r="D28"/>
  <c r="L23" i="11"/>
  <c r="L22"/>
  <c r="I23"/>
  <c r="L24" i="8"/>
  <c r="I24"/>
  <c r="H42" i="4"/>
  <c r="L40"/>
  <c r="I41"/>
  <c r="L38"/>
  <c r="I39"/>
  <c r="I40"/>
  <c r="I20" i="7" l="1"/>
  <c r="L19"/>
  <c r="L14" i="11"/>
  <c r="L10"/>
  <c r="L16" i="10"/>
  <c r="L19" i="8"/>
  <c r="I19"/>
  <c r="L5" i="7"/>
  <c r="I5"/>
  <c r="L9"/>
  <c r="I9"/>
  <c r="L21"/>
  <c r="I21"/>
  <c r="L5" i="5"/>
  <c r="I5"/>
  <c r="L15" i="6" l="1"/>
  <c r="I17"/>
  <c r="I16"/>
  <c r="I16" i="10"/>
  <c r="L21" i="6"/>
  <c r="I21"/>
  <c r="L10" i="7"/>
  <c r="L4" i="1"/>
  <c r="L5"/>
  <c r="L6"/>
  <c r="L7"/>
  <c r="L8"/>
  <c r="L9"/>
  <c r="L10"/>
  <c r="L11"/>
  <c r="L12"/>
  <c r="L13"/>
  <c r="L14"/>
  <c r="L3"/>
  <c r="L17" i="9"/>
  <c r="I17"/>
  <c r="L20" i="8"/>
  <c r="I20"/>
  <c r="L12" i="7"/>
  <c r="I12"/>
  <c r="L11"/>
  <c r="L25"/>
  <c r="H27"/>
  <c r="I26"/>
  <c r="L26" i="6"/>
  <c r="H29"/>
  <c r="D8" i="12" s="1"/>
  <c r="I28" i="6"/>
  <c r="L21" i="5"/>
  <c r="H22"/>
  <c r="D7" i="12" s="1"/>
  <c r="I21" i="5"/>
  <c r="H25" i="11"/>
  <c r="D13" i="12" s="1"/>
  <c r="L21" i="11"/>
  <c r="L20"/>
  <c r="L19"/>
  <c r="L18"/>
  <c r="L17"/>
  <c r="L16"/>
  <c r="L13"/>
  <c r="L12"/>
  <c r="L9"/>
  <c r="L8"/>
  <c r="L7"/>
  <c r="L24" i="10"/>
  <c r="L5" i="11"/>
  <c r="L6"/>
  <c r="L4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4"/>
  <c r="L3"/>
  <c r="I3"/>
  <c r="H26" i="10"/>
  <c r="D12" i="12" s="1"/>
  <c r="L25" i="10"/>
  <c r="L23"/>
  <c r="L22"/>
  <c r="L21"/>
  <c r="L20"/>
  <c r="L18"/>
  <c r="L17"/>
  <c r="L15"/>
  <c r="L14"/>
  <c r="L13"/>
  <c r="L11"/>
  <c r="L10"/>
  <c r="L8"/>
  <c r="L6"/>
  <c r="L5"/>
  <c r="L4"/>
  <c r="I4"/>
  <c r="I5"/>
  <c r="I6"/>
  <c r="I7"/>
  <c r="I8"/>
  <c r="I9"/>
  <c r="I10"/>
  <c r="I11"/>
  <c r="I12"/>
  <c r="I13"/>
  <c r="I14"/>
  <c r="I15"/>
  <c r="I17"/>
  <c r="I18"/>
  <c r="I19"/>
  <c r="I20"/>
  <c r="I21"/>
  <c r="I22"/>
  <c r="I23"/>
  <c r="I25"/>
  <c r="I3"/>
  <c r="L3"/>
  <c r="I26" l="1"/>
  <c r="E12" i="12" s="1"/>
  <c r="I25" i="11"/>
  <c r="E13" i="12" s="1"/>
  <c r="H25" i="9"/>
  <c r="D11" i="12" s="1"/>
  <c r="L24" i="9"/>
  <c r="L23"/>
  <c r="L21"/>
  <c r="L20"/>
  <c r="L19"/>
  <c r="L18"/>
  <c r="L16"/>
  <c r="L15"/>
  <c r="L14"/>
  <c r="L13"/>
  <c r="L12"/>
  <c r="L10"/>
  <c r="L8"/>
  <c r="I4"/>
  <c r="I5"/>
  <c r="I6"/>
  <c r="I7"/>
  <c r="I8"/>
  <c r="I9"/>
  <c r="I10"/>
  <c r="I11"/>
  <c r="I12"/>
  <c r="I13"/>
  <c r="I14"/>
  <c r="I15"/>
  <c r="I16"/>
  <c r="I18"/>
  <c r="I19"/>
  <c r="I20"/>
  <c r="I21"/>
  <c r="I22"/>
  <c r="I23"/>
  <c r="I24"/>
  <c r="I3"/>
  <c r="L7"/>
  <c r="L6"/>
  <c r="L5"/>
  <c r="L4"/>
  <c r="L3"/>
  <c r="I25" l="1"/>
  <c r="E11" i="12" s="1"/>
  <c r="I4" i="8"/>
  <c r="I5"/>
  <c r="I6"/>
  <c r="I7"/>
  <c r="I8"/>
  <c r="I3"/>
  <c r="I10"/>
  <c r="I11"/>
  <c r="I12"/>
  <c r="I13"/>
  <c r="I14"/>
  <c r="I15"/>
  <c r="I16"/>
  <c r="I17"/>
  <c r="I18"/>
  <c r="H27"/>
  <c r="D10" i="12" s="1"/>
  <c r="I21" i="8"/>
  <c r="I22"/>
  <c r="I23"/>
  <c r="I25"/>
  <c r="I26"/>
  <c r="I9"/>
  <c r="L26"/>
  <c r="L25"/>
  <c r="L23"/>
  <c r="L22"/>
  <c r="L21"/>
  <c r="L18"/>
  <c r="L17"/>
  <c r="L16"/>
  <c r="L15"/>
  <c r="L13"/>
  <c r="L11"/>
  <c r="L10"/>
  <c r="L9"/>
  <c r="L6"/>
  <c r="L5"/>
  <c r="L4"/>
  <c r="L3"/>
  <c r="I27" l="1"/>
  <c r="E10" i="12" s="1"/>
  <c r="D9"/>
  <c r="L24" i="7"/>
  <c r="I10"/>
  <c r="L22"/>
  <c r="L18"/>
  <c r="L16"/>
  <c r="L14"/>
  <c r="L13" l="1"/>
  <c r="L8"/>
  <c r="L6" l="1"/>
  <c r="L4"/>
  <c r="I4"/>
  <c r="I6"/>
  <c r="I7"/>
  <c r="I8"/>
  <c r="I11"/>
  <c r="I13"/>
  <c r="I14"/>
  <c r="I15"/>
  <c r="I16"/>
  <c r="I17"/>
  <c r="I18"/>
  <c r="I19"/>
  <c r="I22"/>
  <c r="I23"/>
  <c r="I24"/>
  <c r="I25"/>
  <c r="L3"/>
  <c r="I3"/>
  <c r="L24" i="6"/>
  <c r="L23"/>
  <c r="L20"/>
  <c r="L18"/>
  <c r="L19"/>
  <c r="I27" i="7" l="1"/>
  <c r="E9" i="12" s="1"/>
  <c r="L14" i="6"/>
  <c r="L13"/>
  <c r="L11"/>
  <c r="L9"/>
  <c r="L6"/>
  <c r="L3"/>
  <c r="I4"/>
  <c r="I5"/>
  <c r="I6"/>
  <c r="I7"/>
  <c r="I8"/>
  <c r="I9"/>
  <c r="I10"/>
  <c r="I11"/>
  <c r="I12"/>
  <c r="I13"/>
  <c r="I14"/>
  <c r="I15"/>
  <c r="I18"/>
  <c r="I19"/>
  <c r="I20"/>
  <c r="I22"/>
  <c r="I23"/>
  <c r="I24"/>
  <c r="I25"/>
  <c r="I26"/>
  <c r="I27"/>
  <c r="I3" l="1"/>
  <c r="I29" s="1"/>
  <c r="E8" i="12" s="1"/>
  <c r="L20" i="5"/>
  <c r="L19"/>
  <c r="L17"/>
  <c r="I17"/>
  <c r="I18"/>
  <c r="L15"/>
  <c r="L16"/>
  <c r="L12"/>
  <c r="L8"/>
  <c r="L7"/>
  <c r="L6"/>
  <c r="L4"/>
  <c r="L3"/>
  <c r="I4" l="1"/>
  <c r="I6"/>
  <c r="I7"/>
  <c r="I8"/>
  <c r="I9"/>
  <c r="I10"/>
  <c r="I11"/>
  <c r="I12"/>
  <c r="I13"/>
  <c r="I14"/>
  <c r="I16"/>
  <c r="I15"/>
  <c r="I19"/>
  <c r="I20"/>
  <c r="I3"/>
  <c r="D6" i="12"/>
  <c r="I34" i="4"/>
  <c r="I35"/>
  <c r="I36"/>
  <c r="I37"/>
  <c r="I38"/>
  <c r="L33"/>
  <c r="L32"/>
  <c r="L30"/>
  <c r="L28"/>
  <c r="L25"/>
  <c r="L21"/>
  <c r="L18"/>
  <c r="L15"/>
  <c r="L12"/>
  <c r="L9"/>
  <c r="L6"/>
  <c r="L3"/>
  <c r="H26" i="3"/>
  <c r="D5" i="12" s="1"/>
  <c r="L25" i="3"/>
  <c r="L24"/>
  <c r="L22"/>
  <c r="L20"/>
  <c r="L18"/>
  <c r="L16"/>
  <c r="L14"/>
  <c r="L11"/>
  <c r="L9"/>
  <c r="L7"/>
  <c r="L5"/>
  <c r="L3"/>
  <c r="L28" i="2"/>
  <c r="L27"/>
  <c r="L26"/>
  <c r="L24"/>
  <c r="L21"/>
  <c r="L19"/>
  <c r="L16"/>
  <c r="L14"/>
  <c r="L12"/>
  <c r="L9"/>
  <c r="L6"/>
  <c r="L3"/>
  <c r="H30"/>
  <c r="D4" i="12" s="1"/>
  <c r="I4" i="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"/>
  <c r="H15" i="1"/>
  <c r="D3" i="12" s="1"/>
  <c r="I42" i="4" l="1"/>
  <c r="E6" i="12" s="1"/>
  <c r="D14"/>
  <c r="D29" s="1"/>
  <c r="I22" i="5"/>
  <c r="E7" i="12" s="1"/>
  <c r="I4" i="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3"/>
  <c r="I4" i="2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"/>
  <c r="I4" i="1"/>
  <c r="I5"/>
  <c r="I6"/>
  <c r="I7"/>
  <c r="I8"/>
  <c r="I9"/>
  <c r="I10"/>
  <c r="I11"/>
  <c r="I12"/>
  <c r="I13"/>
  <c r="I14"/>
  <c r="I3"/>
  <c r="I15" l="1"/>
  <c r="E3" i="12" s="1"/>
  <c r="I26" i="3"/>
  <c r="E5" i="12" s="1"/>
  <c r="I30" i="2"/>
  <c r="E4" i="12" s="1"/>
  <c r="E14" l="1"/>
  <c r="E29" s="1"/>
</calcChain>
</file>

<file path=xl/sharedStrings.xml><?xml version="1.0" encoding="utf-8"?>
<sst xmlns="http://schemas.openxmlformats.org/spreadsheetml/2006/main" count="1738" uniqueCount="629">
  <si>
    <t>№ п/п</t>
  </si>
  <si>
    <t>Название учебника</t>
  </si>
  <si>
    <t>Автор</t>
  </si>
  <si>
    <t>Издательство</t>
  </si>
  <si>
    <t>Год издания</t>
  </si>
  <si>
    <t>Цена</t>
  </si>
  <si>
    <t>Кол-во экз.</t>
  </si>
  <si>
    <t>Общая сумма</t>
  </si>
  <si>
    <t>Азбука 1 часть</t>
  </si>
  <si>
    <t>Просвещение</t>
  </si>
  <si>
    <t>Азбука 2 часть</t>
  </si>
  <si>
    <t>Инвентарный №</t>
  </si>
  <si>
    <t>Литературное чтение 1 часть</t>
  </si>
  <si>
    <t>1 класс Школа России</t>
  </si>
  <si>
    <t>13 - 24</t>
  </si>
  <si>
    <t>25 - 36</t>
  </si>
  <si>
    <t>Литературное чтение 2 часть</t>
  </si>
  <si>
    <t>37 - 48</t>
  </si>
  <si>
    <t>Русский язык</t>
  </si>
  <si>
    <t>В.П. Канакина, В.Г. Горецкий</t>
  </si>
  <si>
    <t>49 - 60</t>
  </si>
  <si>
    <t>Математика 1 часть</t>
  </si>
  <si>
    <t>Кол- во уч-ся</t>
  </si>
  <si>
    <t>61 - 71</t>
  </si>
  <si>
    <t>Математика 2 часть</t>
  </si>
  <si>
    <t>72 - 82</t>
  </si>
  <si>
    <t>Окружающий мир 1 часть</t>
  </si>
  <si>
    <t>1,2,3 - 12</t>
  </si>
  <si>
    <t>А.А. Плешаков</t>
  </si>
  <si>
    <t>83 - 94</t>
  </si>
  <si>
    <t>95 - 106</t>
  </si>
  <si>
    <t>Окружающий мир 2 часть</t>
  </si>
  <si>
    <t xml:space="preserve">Технология </t>
  </si>
  <si>
    <t>Е.А. Лутцева, Т.П. Зуева</t>
  </si>
  <si>
    <t>Изобразительное искусство</t>
  </si>
  <si>
    <t>108 - 115</t>
  </si>
  <si>
    <t>Итого:</t>
  </si>
  <si>
    <t>2 класс ФГОС</t>
  </si>
  <si>
    <t>О.В. Кубасова</t>
  </si>
  <si>
    <t>117 - 119</t>
  </si>
  <si>
    <t>120 - 137</t>
  </si>
  <si>
    <t>139 - 141</t>
  </si>
  <si>
    <t>142 - 158</t>
  </si>
  <si>
    <t>Литературное чтение 3 часть</t>
  </si>
  <si>
    <t>160 - 162</t>
  </si>
  <si>
    <t>163 - 180</t>
  </si>
  <si>
    <t>Русский язык 1 часть</t>
  </si>
  <si>
    <t>М.С. Соловейчик, Н.С. Кузьменко</t>
  </si>
  <si>
    <t>182 - 200</t>
  </si>
  <si>
    <t>Русский язык 2 часть</t>
  </si>
  <si>
    <t>201 - 219</t>
  </si>
  <si>
    <t>Н.Б. Истомина</t>
  </si>
  <si>
    <t>221 - 223</t>
  </si>
  <si>
    <t>224 - 241</t>
  </si>
  <si>
    <t>243 - 245</t>
  </si>
  <si>
    <t>246 - 264</t>
  </si>
  <si>
    <t>О.Т. Поглазова, В.Д. Шилин</t>
  </si>
  <si>
    <t>265 - 266</t>
  </si>
  <si>
    <t>267 - 284</t>
  </si>
  <si>
    <t>286 - 288</t>
  </si>
  <si>
    <t>289 - 305</t>
  </si>
  <si>
    <t>Технология</t>
  </si>
  <si>
    <t>Н.М. Конышева</t>
  </si>
  <si>
    <t>306 - 324</t>
  </si>
  <si>
    <t>Музыка</t>
  </si>
  <si>
    <t>В.О. Усачёва, Л.В. Школяр</t>
  </si>
  <si>
    <t>Вентана - Граф</t>
  </si>
  <si>
    <t>325 - 344</t>
  </si>
  <si>
    <t>Музыка ФГОС</t>
  </si>
  <si>
    <t>345 - 364</t>
  </si>
  <si>
    <t>Английский язык</t>
  </si>
  <si>
    <t>М.З. Биболетова</t>
  </si>
  <si>
    <t>ТИТУЛ</t>
  </si>
  <si>
    <t>402 - 419</t>
  </si>
  <si>
    <t>3 класс ФГОС</t>
  </si>
  <si>
    <t>420 - 434</t>
  </si>
  <si>
    <t>435 - 438</t>
  </si>
  <si>
    <t>439 - 452</t>
  </si>
  <si>
    <t>453 - 455</t>
  </si>
  <si>
    <t>456 - 469</t>
  </si>
  <si>
    <t>470 - 472</t>
  </si>
  <si>
    <t>Литературное чтение 4 часть</t>
  </si>
  <si>
    <t>473 - 486</t>
  </si>
  <si>
    <t>487 - 489</t>
  </si>
  <si>
    <t>491 - 504</t>
  </si>
  <si>
    <t>505 - 507</t>
  </si>
  <si>
    <t>508 - 521</t>
  </si>
  <si>
    <t>522 - 524</t>
  </si>
  <si>
    <t>525 - 539</t>
  </si>
  <si>
    <t>540 - 542</t>
  </si>
  <si>
    <t>543 - 557</t>
  </si>
  <si>
    <t>558 - 560</t>
  </si>
  <si>
    <t>О.Т. Поглазова, Н.И. Ворожейкина, В.Д. Шилин</t>
  </si>
  <si>
    <t>561 - 577</t>
  </si>
  <si>
    <t>578 - 585</t>
  </si>
  <si>
    <t>586 - 601</t>
  </si>
  <si>
    <t>602 - 609</t>
  </si>
  <si>
    <t>610 - 621</t>
  </si>
  <si>
    <t>654 - 671</t>
  </si>
  <si>
    <t>Всего:</t>
  </si>
  <si>
    <t>4 класс ФГОС</t>
  </si>
  <si>
    <t>673 - 692</t>
  </si>
  <si>
    <t>693 - 695</t>
  </si>
  <si>
    <t>698 - 717</t>
  </si>
  <si>
    <t>718 - 720</t>
  </si>
  <si>
    <t>723 - 741</t>
  </si>
  <si>
    <t>742 - 744</t>
  </si>
  <si>
    <t>747 - 766</t>
  </si>
  <si>
    <t>767 -769</t>
  </si>
  <si>
    <t>772 - 791</t>
  </si>
  <si>
    <t>792 - 794</t>
  </si>
  <si>
    <t>797 - 813</t>
  </si>
  <si>
    <t>814 - 816</t>
  </si>
  <si>
    <t>824 - 834</t>
  </si>
  <si>
    <t>835 - 837</t>
  </si>
  <si>
    <t>860 - 862</t>
  </si>
  <si>
    <t>865 - 884</t>
  </si>
  <si>
    <t>887 - 906</t>
  </si>
  <si>
    <t>907 - 918</t>
  </si>
  <si>
    <t>940 - 953</t>
  </si>
  <si>
    <t>Основы религиозных культур народов России</t>
  </si>
  <si>
    <t>А.Н. Сахаров, К.А. Кочегаров</t>
  </si>
  <si>
    <t>Русское слово</t>
  </si>
  <si>
    <t>954 - 957</t>
  </si>
  <si>
    <t>Основы духовно - нравственной культуры России</t>
  </si>
  <si>
    <t>Н.Ф. Виноградова, В.И. Власенко,А.В. Поляков</t>
  </si>
  <si>
    <t>Внтана - Граф</t>
  </si>
  <si>
    <t>958 - 963</t>
  </si>
  <si>
    <t>964 - 976</t>
  </si>
  <si>
    <t>Д.И. Латышина, М.Ф. Муртазин</t>
  </si>
  <si>
    <t>977 - 978</t>
  </si>
  <si>
    <t>А.Я. Данилюк</t>
  </si>
  <si>
    <t>979 - 995</t>
  </si>
  <si>
    <t>А.В. Кураев</t>
  </si>
  <si>
    <t>996 - 1011</t>
  </si>
  <si>
    <t>5 класс ФГОС</t>
  </si>
  <si>
    <t>Потреб- ность</t>
  </si>
  <si>
    <t>Литература 1 часть</t>
  </si>
  <si>
    <t>В.Я. Коровина, В.П. Журавлев, В.И. Коровин</t>
  </si>
  <si>
    <t>1012 - 1024</t>
  </si>
  <si>
    <t>Литература 2 часть</t>
  </si>
  <si>
    <t>1025 - 1037</t>
  </si>
  <si>
    <t xml:space="preserve">Русский язык </t>
  </si>
  <si>
    <t>М.М. Разумовская</t>
  </si>
  <si>
    <t>Дрофа</t>
  </si>
  <si>
    <t>Математика</t>
  </si>
  <si>
    <t>Г.В. Дорофеев, И.Ф. Шарыгин</t>
  </si>
  <si>
    <t>1058 - 1070</t>
  </si>
  <si>
    <t>Биология. Введение в биологию</t>
  </si>
  <si>
    <t>А.А. Плешаков, Н.И. Сонин</t>
  </si>
  <si>
    <t>1071 - 1080</t>
  </si>
  <si>
    <t>География. Введение в географию</t>
  </si>
  <si>
    <t>Е.М. Домогацких, Э.Л. Введенский, А.А. Плешаков</t>
  </si>
  <si>
    <t>1081 - 1082</t>
  </si>
  <si>
    <t>1083 - 1099</t>
  </si>
  <si>
    <t>1100 - 1109</t>
  </si>
  <si>
    <t>1110 - 1114</t>
  </si>
  <si>
    <t>Информатика</t>
  </si>
  <si>
    <t>Л.Л. Босова</t>
  </si>
  <si>
    <t>БИНОМ</t>
  </si>
  <si>
    <t>Информатика и ИКТ</t>
  </si>
  <si>
    <t>1115 - 1123</t>
  </si>
  <si>
    <t>1124 - 1127</t>
  </si>
  <si>
    <t>1128 - 1129</t>
  </si>
  <si>
    <t>А.Т. Тищенко, В.Д. Симоненко</t>
  </si>
  <si>
    <t>Н.В. Синица, В.Д. Симоненко</t>
  </si>
  <si>
    <t>1130 - 1141</t>
  </si>
  <si>
    <t>1153 - 1162</t>
  </si>
  <si>
    <t>Всеобщая история. История древнего мира.</t>
  </si>
  <si>
    <t>Ф.А. Михайловский</t>
  </si>
  <si>
    <t>1196 -1197</t>
  </si>
  <si>
    <t>Обществознание</t>
  </si>
  <si>
    <t>Л.Н. Боголюбов, Л.Ф. Иванова</t>
  </si>
  <si>
    <t>1198 - 1210</t>
  </si>
  <si>
    <t>Н.Ф. Виноградова</t>
  </si>
  <si>
    <t>1211 - 1235</t>
  </si>
  <si>
    <t>6 класс ФГОС</t>
  </si>
  <si>
    <t>1175 - 1195, 1236</t>
  </si>
  <si>
    <t>В.П. Полухина, В.Я. Коровина</t>
  </si>
  <si>
    <t>1237 - 1251</t>
  </si>
  <si>
    <t>Дрофа, Вертикаль</t>
  </si>
  <si>
    <t>Н.И. Сонин, В.И. Сонина</t>
  </si>
  <si>
    <t>География</t>
  </si>
  <si>
    <t>Е.М. Домогацких, Н.И. Алексеевский</t>
  </si>
  <si>
    <t>В.Д. Симоненко</t>
  </si>
  <si>
    <t>7 класс ФГОС</t>
  </si>
  <si>
    <t>8 класс ФГОС</t>
  </si>
  <si>
    <t>9 класс ФГОС</t>
  </si>
  <si>
    <t>10 класс ФГОС</t>
  </si>
  <si>
    <t>11 класс ФГОС</t>
  </si>
  <si>
    <t>1253 - 1259</t>
  </si>
  <si>
    <t>1260 - 1275</t>
  </si>
  <si>
    <t>1277 - 1283</t>
  </si>
  <si>
    <t>1302 - 1321</t>
  </si>
  <si>
    <t>1323 - 1338</t>
  </si>
  <si>
    <t>1339 - 1350</t>
  </si>
  <si>
    <t>1351 - 1362</t>
  </si>
  <si>
    <t>Бином</t>
  </si>
  <si>
    <t>1363 - 1374</t>
  </si>
  <si>
    <t>1375 - 1379</t>
  </si>
  <si>
    <t>1380 - 1389</t>
  </si>
  <si>
    <t>История России с древнейших времён до начала 16 века</t>
  </si>
  <si>
    <t>Е.В. Пчелов, П.В. Лукин</t>
  </si>
  <si>
    <t>Всеобщая история. История средних веков</t>
  </si>
  <si>
    <t>М.А. Бойцов, Р.М.Шукуров</t>
  </si>
  <si>
    <t>ОБЖ</t>
  </si>
  <si>
    <t>А.Т. Смирнов, М.П. Фролов, Е.Н. Литвинов и др.</t>
  </si>
  <si>
    <t>АСТ</t>
  </si>
  <si>
    <t>М.П. Фролов, Е.Н. Литвинов, А.Т. Смирнов и др.</t>
  </si>
  <si>
    <t>Астрель АСТ</t>
  </si>
  <si>
    <t>В.П. Кузовлев, Н.М. Лапа, Э.Ш. Перегудова и др.</t>
  </si>
  <si>
    <t>1406 - 1416</t>
  </si>
  <si>
    <t>1417 - 1427</t>
  </si>
  <si>
    <t>1447 - 1458</t>
  </si>
  <si>
    <t>1459 - 1474</t>
  </si>
  <si>
    <t>1475 - 1479</t>
  </si>
  <si>
    <t>1480 - 1498</t>
  </si>
  <si>
    <t>В.Я. Коровина, В.П.  Журавлев, В.И. Коровин</t>
  </si>
  <si>
    <t>Алгебра</t>
  </si>
  <si>
    <t>Г.В. Дорофеев, С.Б. Суворова, Е.А. Бунимович и др.</t>
  </si>
  <si>
    <t>Л.С. Атанасян, В.Ф. Бутузов, С.Б. Кадомцев и др.</t>
  </si>
  <si>
    <t>Л.Л. Босова, А.Ю. Босова</t>
  </si>
  <si>
    <t>В.Д. Симоненко, П.С. Самородский, А.Т. Тищенко, В.Д. Симоненко</t>
  </si>
  <si>
    <t>В.Д. Симоненко, Н.В. Синица, О.В. Табурчак и др.</t>
  </si>
  <si>
    <t>Н.В. Синица, П.С. Самородский, В.Д. Симоненко, О.В. Яковенко</t>
  </si>
  <si>
    <t>Физика</t>
  </si>
  <si>
    <t>А.В. Перышкин</t>
  </si>
  <si>
    <t>М.П. Фролов, М.В. Юрьева, В.П. Шолох и др.</t>
  </si>
  <si>
    <t>Астрель</t>
  </si>
  <si>
    <t>1499 - 1510</t>
  </si>
  <si>
    <t>1511 - 1522</t>
  </si>
  <si>
    <t>1538 - 1554</t>
  </si>
  <si>
    <t>1555 - 1573</t>
  </si>
  <si>
    <t>1574 - 1585</t>
  </si>
  <si>
    <t>1627 - 1638</t>
  </si>
  <si>
    <t>1639 - 1648</t>
  </si>
  <si>
    <t>1649 - 1658</t>
  </si>
  <si>
    <t>1659 - 1663</t>
  </si>
  <si>
    <t>1664 - 1673</t>
  </si>
  <si>
    <t>1674 - 1681</t>
  </si>
  <si>
    <t>1682 - 1691</t>
  </si>
  <si>
    <t>1712 - 1718</t>
  </si>
  <si>
    <t>1719 - 1725</t>
  </si>
  <si>
    <t>1726 - 1741</t>
  </si>
  <si>
    <t>1742 - 1753</t>
  </si>
  <si>
    <t>Биология. Человек</t>
  </si>
  <si>
    <t>Н.И. Сонин, М.Р. Сапин</t>
  </si>
  <si>
    <t>Химия</t>
  </si>
  <si>
    <t>О.С. Габриелян</t>
  </si>
  <si>
    <t>А.И. Алексеева</t>
  </si>
  <si>
    <t>География Оренбургской области. Природа</t>
  </si>
  <si>
    <t>А.А. Чибилёв, В.П. Петрищев</t>
  </si>
  <si>
    <t>Орлит - А</t>
  </si>
  <si>
    <t>Н.Д. Угринович</t>
  </si>
  <si>
    <t>Н.В. Заглядин</t>
  </si>
  <si>
    <t>Всеобщая история. История нового времени</t>
  </si>
  <si>
    <t>Ю.П. Злобин, А.Н. Поляков</t>
  </si>
  <si>
    <t>История Оренбургская 1 часть</t>
  </si>
  <si>
    <t>История Оренбургская 2 часть</t>
  </si>
  <si>
    <t>Л.И. Футорянский, В.А. Лабузов</t>
  </si>
  <si>
    <t>А.И. Кравченко</t>
  </si>
  <si>
    <t>1754 - 1773</t>
  </si>
  <si>
    <t>1774 - 1793</t>
  </si>
  <si>
    <t>1794 - 1810</t>
  </si>
  <si>
    <t>1811 - 1813</t>
  </si>
  <si>
    <t>1815 - 1828</t>
  </si>
  <si>
    <t>1829 - 1838</t>
  </si>
  <si>
    <t>1839 - 1858</t>
  </si>
  <si>
    <t>1859 - 1866</t>
  </si>
  <si>
    <t>1867 - 1879</t>
  </si>
  <si>
    <t>1880 - 1895</t>
  </si>
  <si>
    <t>1897 - 1914</t>
  </si>
  <si>
    <t>1915 - 1929</t>
  </si>
  <si>
    <t>1930 - 1945</t>
  </si>
  <si>
    <t>1946 - 1955</t>
  </si>
  <si>
    <t>1981 - 2001</t>
  </si>
  <si>
    <t>2002 - 2022</t>
  </si>
  <si>
    <t>2023 - 2034</t>
  </si>
  <si>
    <t>2035 - 2054</t>
  </si>
  <si>
    <t>2055 - 2077</t>
  </si>
  <si>
    <t>Математика. Алгебра, функции, анализ данных.</t>
  </si>
  <si>
    <t>Биология. Общие закономерности.</t>
  </si>
  <si>
    <t>С.Г. Мамонтов, В.Б. Захаров, Н.И. Сонин</t>
  </si>
  <si>
    <t>А.В. Перышкин, Е.М. Гутник</t>
  </si>
  <si>
    <t>А.И. Алексеев</t>
  </si>
  <si>
    <t>География Оренбургской области. Население и хозяйство</t>
  </si>
  <si>
    <t>О.А. Колодина</t>
  </si>
  <si>
    <t>Н.В. Загладин</t>
  </si>
  <si>
    <t>История отечества 20 век</t>
  </si>
  <si>
    <t>Н.В. Загладин, С.Т. Минаков, С.И. Козленко, Ю.А. Петров</t>
  </si>
  <si>
    <t>А.И. Кравченко, Е.А. Певцова</t>
  </si>
  <si>
    <t>Черчение</t>
  </si>
  <si>
    <t>АСТ Астрель</t>
  </si>
  <si>
    <t>В.И. Лях, А.А. Зданевич</t>
  </si>
  <si>
    <t>2078 - 2095</t>
  </si>
  <si>
    <t>2096 - 2113</t>
  </si>
  <si>
    <t>2114 - 2129</t>
  </si>
  <si>
    <t>2130 - 2142</t>
  </si>
  <si>
    <t>2143 - 2156</t>
  </si>
  <si>
    <t>2157 - 2160</t>
  </si>
  <si>
    <t>2161 - 2172</t>
  </si>
  <si>
    <t>2173 - 2179</t>
  </si>
  <si>
    <t>2180 - 2194</t>
  </si>
  <si>
    <t>2206 - 2225</t>
  </si>
  <si>
    <t>2226 - 2241</t>
  </si>
  <si>
    <t>2242 - 2257</t>
  </si>
  <si>
    <t>2258 - 2275</t>
  </si>
  <si>
    <t>2293 - 2307</t>
  </si>
  <si>
    <t>2308 - 2332</t>
  </si>
  <si>
    <t>2333 - 2352</t>
  </si>
  <si>
    <t>2353 - 2360</t>
  </si>
  <si>
    <t>2361 - 2376</t>
  </si>
  <si>
    <t>2377 - 2397</t>
  </si>
  <si>
    <t>2398 - 2417</t>
  </si>
  <si>
    <t>Ю.В. Лебедев</t>
  </si>
  <si>
    <t>А.И. Власенков, Л.М. Рыбченкова</t>
  </si>
  <si>
    <t>2424 - 2433</t>
  </si>
  <si>
    <t>Алгебра и начала математического анализа. 1 часть учебник</t>
  </si>
  <si>
    <t>А.Г. Мордкович, П.В. Семенов</t>
  </si>
  <si>
    <t>МНЕМОЗИНА</t>
  </si>
  <si>
    <t>2434 - 2443</t>
  </si>
  <si>
    <t>Алгебра и начала математического анализа. 2 часть задачник</t>
  </si>
  <si>
    <t xml:space="preserve">А.Г. Мордкович </t>
  </si>
  <si>
    <t>2446 - 2455</t>
  </si>
  <si>
    <t>А.В. Погорелов</t>
  </si>
  <si>
    <t>2456 - 2470</t>
  </si>
  <si>
    <t>Биология. Общая биология 10 - 11 классы</t>
  </si>
  <si>
    <t>Геометрия 10 - 11 классы</t>
  </si>
  <si>
    <t>В.И. Сивоглазов, И.Б. Агафонова, Е.Т. Захарова</t>
  </si>
  <si>
    <t>2472 - 2478</t>
  </si>
  <si>
    <t>2479 - 2493</t>
  </si>
  <si>
    <t>А.В. Грачёв, В.А. Погожев, А.М. Салецкий, П.Ю. Боков</t>
  </si>
  <si>
    <t>2494 - 2505</t>
  </si>
  <si>
    <t>Русский язык 10 -11 классы</t>
  </si>
  <si>
    <t>География 10-11 классы 1 часть</t>
  </si>
  <si>
    <t>2514 - 2528</t>
  </si>
  <si>
    <t>Технология 10 - 11 классы</t>
  </si>
  <si>
    <t>2530 - 2537</t>
  </si>
  <si>
    <t>История России 17 - 19 века</t>
  </si>
  <si>
    <t>А.Н. Сахаров, А.Н. Боханов</t>
  </si>
  <si>
    <t>2538 - 2548</t>
  </si>
  <si>
    <t>История России с древнейших времён до конца 16 века</t>
  </si>
  <si>
    <t xml:space="preserve">А.Н. Сахаров </t>
  </si>
  <si>
    <t>2549 - 2559</t>
  </si>
  <si>
    <t>Всемирная история. История России и мира с древнейших времён до конца 19 века</t>
  </si>
  <si>
    <t>2562 - 2574</t>
  </si>
  <si>
    <t>Л.Н. Боголюбов, А.Ю. Лазебникова, М.Ю. Телюкина</t>
  </si>
  <si>
    <t>2575 - 2582</t>
  </si>
  <si>
    <t>2583 - 2592</t>
  </si>
  <si>
    <t>В.П. Журавлева</t>
  </si>
  <si>
    <t>2593 - 2601</t>
  </si>
  <si>
    <t>2602 - 2609</t>
  </si>
  <si>
    <t>2610 - 2621</t>
  </si>
  <si>
    <t>2622 - 2633</t>
  </si>
  <si>
    <t>2634 - 2642</t>
  </si>
  <si>
    <t>2644 - 2649</t>
  </si>
  <si>
    <t>2650 - 2661</t>
  </si>
  <si>
    <t>География 10-11 классы 2 часть</t>
  </si>
  <si>
    <t>2670 - 2672</t>
  </si>
  <si>
    <t>2673 - 2684</t>
  </si>
  <si>
    <t>2685 - 2692</t>
  </si>
  <si>
    <t>История отечества 20 - начало 21 века</t>
  </si>
  <si>
    <t>Н.В. Загладин, С.И. Козленко, С.Т. Минаков, Ю.А. Петров</t>
  </si>
  <si>
    <t>2693 - 2705</t>
  </si>
  <si>
    <t>История России 1945 - 2008</t>
  </si>
  <si>
    <t>А.А. Данилов, А.И. Уткина, А.В. Филиппова</t>
  </si>
  <si>
    <t>2706 - 2717</t>
  </si>
  <si>
    <t>Всеобщая история 20 век.</t>
  </si>
  <si>
    <t xml:space="preserve">Н.В. Загладин </t>
  </si>
  <si>
    <t>2718 - 2732</t>
  </si>
  <si>
    <t>Л.Н. Боголюбов, А.Ю. Лазебникова, В.А. Литвинов</t>
  </si>
  <si>
    <t>2733 - 2740</t>
  </si>
  <si>
    <t>А.Т. Смирнов, Б.И. Мишин, В.А. Васнев</t>
  </si>
  <si>
    <t>2741 - 2748</t>
  </si>
  <si>
    <t>2749 - 2758</t>
  </si>
  <si>
    <t>Астрономия</t>
  </si>
  <si>
    <t>Е.П. Левитан</t>
  </si>
  <si>
    <t>2759 - 2763</t>
  </si>
  <si>
    <t>Класс</t>
  </si>
  <si>
    <t>Количество экз.</t>
  </si>
  <si>
    <t>Программа</t>
  </si>
  <si>
    <t>Школа России</t>
  </si>
  <si>
    <t>ФГОС</t>
  </si>
  <si>
    <t>672, 2828, 2829</t>
  </si>
  <si>
    <t>696 - 697, 2830,2831</t>
  </si>
  <si>
    <t>721 - 722, 2832, 2833</t>
  </si>
  <si>
    <t>745 - 746, 2834, 2835</t>
  </si>
  <si>
    <t>770 - 771, 2836, 2837</t>
  </si>
  <si>
    <t>795 - 796, 2838</t>
  </si>
  <si>
    <t>820 - 823, 2839</t>
  </si>
  <si>
    <t>817 - 819, 2840 - 2853</t>
  </si>
  <si>
    <t>841 - 859, 2854</t>
  </si>
  <si>
    <t>838 - 840, 2855 - 2868</t>
  </si>
  <si>
    <t>863 - 864, 2869 - 2873</t>
  </si>
  <si>
    <t>885 - 886, 2874 - 2877</t>
  </si>
  <si>
    <t>Ассоциация XXI век</t>
  </si>
  <si>
    <t>ОДНКНР Основы мировых религиозных культур 4 - 5 классы</t>
  </si>
  <si>
    <t>ОДНКНР Основы исламской культуры 4 - 5 классы</t>
  </si>
  <si>
    <t>ОДНКНР Основы светской этики 4 -5 классы</t>
  </si>
  <si>
    <t>ОДНКНР Основы православной культуры 4 - 5 классы</t>
  </si>
  <si>
    <t>ОБЖ 5 - 6 классы</t>
  </si>
  <si>
    <t>Геометрия 7 - 9 классы</t>
  </si>
  <si>
    <t>Физическая культура 8 - 9 классы</t>
  </si>
  <si>
    <t>Т.Ф. Курдюмова, С.А. Леонов и др.</t>
  </si>
  <si>
    <t>А.Д. Ботвинников, В.Н. Виноградов, И.С. Вышнепольский</t>
  </si>
  <si>
    <t xml:space="preserve">В.П. Кузовлев, Н.М. Лапа, И.П. Костина и др. </t>
  </si>
  <si>
    <t>3646 - 3657</t>
  </si>
  <si>
    <t>3658 - 3662</t>
  </si>
  <si>
    <t>3663 - 3679</t>
  </si>
  <si>
    <t>География 7 класс 1 часть</t>
  </si>
  <si>
    <t>3680 - 3685</t>
  </si>
  <si>
    <t>География 7 класс 2 часть</t>
  </si>
  <si>
    <t>3686 - 3691</t>
  </si>
  <si>
    <t>3692 - 3709</t>
  </si>
  <si>
    <t>3710 - 3719</t>
  </si>
  <si>
    <t>3720 - 3738</t>
  </si>
  <si>
    <t>2418 - 2420, 3740 - 3745</t>
  </si>
  <si>
    <t>2421 - 2423, 3746 - 3751</t>
  </si>
  <si>
    <t>2506 - 2513, 3752 - 3757</t>
  </si>
  <si>
    <t>2662 - 2669, 3758 - 3763</t>
  </si>
  <si>
    <t xml:space="preserve">География 11 классы </t>
  </si>
  <si>
    <t>2195 - 2205, 3764 - 3766</t>
  </si>
  <si>
    <t>По акту передачи</t>
  </si>
  <si>
    <t>Биоголия. Живой организм (с белкой)</t>
  </si>
  <si>
    <t>3766 - 3767</t>
  </si>
  <si>
    <t>Биология. Многообразие живых организмов.</t>
  </si>
  <si>
    <t>Н.И. Сонин, В.Б. Захаров</t>
  </si>
  <si>
    <t>3771 - 3787</t>
  </si>
  <si>
    <t>3788 - 3805</t>
  </si>
  <si>
    <t>Всеобщая история. История нового времени.</t>
  </si>
  <si>
    <t>О.В. Дмитриева</t>
  </si>
  <si>
    <t>3806 - 3822</t>
  </si>
  <si>
    <t>3823 - 3840</t>
  </si>
  <si>
    <t>История России 18 век</t>
  </si>
  <si>
    <t>В.Н. Захаров, Е. В. Пчелов</t>
  </si>
  <si>
    <t>3841 - 3850</t>
  </si>
  <si>
    <t>Списание</t>
  </si>
  <si>
    <t>Списано 434</t>
  </si>
  <si>
    <t>В.Г. Горецкий, В.А. Кирюшкин, Л. А. Виноградская и др.</t>
  </si>
  <si>
    <t>Л.Ф. Климанова, В.Г. Горецкий, М.В. Голованова и др.</t>
  </si>
  <si>
    <t>М.И. Моро, С.И. Волкова, С.В. Степанова</t>
  </si>
  <si>
    <t>А.Л. Беглов, Е.В. Саплина, Е.С. Токарева и др.</t>
  </si>
  <si>
    <t>Всеобщая история. Новейшая история XX - начало XXI века</t>
  </si>
  <si>
    <t>БИНОМ, Лаборатория знаний</t>
  </si>
  <si>
    <t>Л.А. Неменская, под редакцией Б.М. Неменского</t>
  </si>
  <si>
    <t>М.М. Разумовская, С.И. Львова, В.И.  Капинос и др.</t>
  </si>
  <si>
    <t>Технология. Технологии ведения дома. Девочки</t>
  </si>
  <si>
    <t>Технология. Индустриальные технологии. Мальчики</t>
  </si>
  <si>
    <t>Техноглогия. Обслуживающий труд. Девочки</t>
  </si>
  <si>
    <t>Технология. Технический труд. Мальчики</t>
  </si>
  <si>
    <t>Технология. Обслуживающий труд. Девочки</t>
  </si>
  <si>
    <t>История России XVI - XVII века</t>
  </si>
  <si>
    <t>3851 - 3857</t>
  </si>
  <si>
    <t>ОРКСЭ Основы светвкой этики.</t>
  </si>
  <si>
    <t>А.И. Шемшурина</t>
  </si>
  <si>
    <t>3858 - 3862</t>
  </si>
  <si>
    <t>ОРКСЭ Основы православной культуры.</t>
  </si>
  <si>
    <t>3863 - 3866</t>
  </si>
  <si>
    <t>Л.Н. Боголюбов, А.Ю. Лазебникова, Н.И. Городецкая</t>
  </si>
  <si>
    <t>3867 - 3873</t>
  </si>
  <si>
    <t>В.М. Чаругин</t>
  </si>
  <si>
    <t>3874 - 3883</t>
  </si>
  <si>
    <t xml:space="preserve">Учебная литература </t>
  </si>
  <si>
    <t>К списанию</t>
  </si>
  <si>
    <t>Год списания</t>
  </si>
  <si>
    <t>Кол - во экз.</t>
  </si>
  <si>
    <t>2817 - 2827</t>
  </si>
  <si>
    <t>Всеобщая история</t>
  </si>
  <si>
    <t>2800 - 2816</t>
  </si>
  <si>
    <t>2780 - 2799</t>
  </si>
  <si>
    <t>2764 - 2779</t>
  </si>
  <si>
    <t>2944 - 2956</t>
  </si>
  <si>
    <t>Л.В. Полякова</t>
  </si>
  <si>
    <t>Обществознание. Глобальный мир в 21 веке</t>
  </si>
  <si>
    <t>2936 - 2943</t>
  </si>
  <si>
    <t>2912 - 2935</t>
  </si>
  <si>
    <t>И.Г. Семакин, Е.К. Хеннер</t>
  </si>
  <si>
    <t>Информатика и ИКТ 10 - 11 классы</t>
  </si>
  <si>
    <t>2902 - 2911</t>
  </si>
  <si>
    <t>Технология. Технический труд</t>
  </si>
  <si>
    <t>2892 - 2901</t>
  </si>
  <si>
    <t>Технология. Обслуживающий труд</t>
  </si>
  <si>
    <t>2881 - 2891</t>
  </si>
  <si>
    <t>О.Т. Поглазова</t>
  </si>
  <si>
    <t>2878 - 2879</t>
  </si>
  <si>
    <t>1606 - 1612</t>
  </si>
  <si>
    <t>919, 3032 - 3034</t>
  </si>
  <si>
    <t>Н.В. Матвеева, Е.Н. Челак</t>
  </si>
  <si>
    <t>3018 - 3031</t>
  </si>
  <si>
    <t>3008 - 3017</t>
  </si>
  <si>
    <t>2989 - 3007</t>
  </si>
  <si>
    <t>2973 - 2988</t>
  </si>
  <si>
    <t>2958 - 2972</t>
  </si>
  <si>
    <t>3139 - 3150</t>
  </si>
  <si>
    <t>О.Н. Журавлёва, Т.И. Пашкова, Д.В. Кузин</t>
  </si>
  <si>
    <t>История России</t>
  </si>
  <si>
    <t>3127 - 3138</t>
  </si>
  <si>
    <t>3124 - 3126</t>
  </si>
  <si>
    <t>В.А. Гусев, Е.Д. Куланин, А.Г. Мякишев, С.Н. Федин</t>
  </si>
  <si>
    <t>Геометрия</t>
  </si>
  <si>
    <t>3112 - 3123</t>
  </si>
  <si>
    <t>3095 - 3111</t>
  </si>
  <si>
    <t>И.В. Душина, Т.Л. Смоктунович</t>
  </si>
  <si>
    <t>3087 - 3094</t>
  </si>
  <si>
    <t>Л.В. Искровская, С.Е. Федоров, Ю.В. Гурьянова</t>
  </si>
  <si>
    <t>История средних веков</t>
  </si>
  <si>
    <t>920 - 931, 3082 - 3086</t>
  </si>
  <si>
    <t>3067 - 3081</t>
  </si>
  <si>
    <t>3051 - 3066</t>
  </si>
  <si>
    <t>3047 - 3050</t>
  </si>
  <si>
    <t>3044 - 3046</t>
  </si>
  <si>
    <t>3035 - 3040</t>
  </si>
  <si>
    <t>3421 - 3437</t>
  </si>
  <si>
    <t>А.Г. Мордкович</t>
  </si>
  <si>
    <t>Алгебра и начала математического анализа 10 - 11 классы. Задачник 2 часть</t>
  </si>
  <si>
    <t>3404 - 3420</t>
  </si>
  <si>
    <t>Алгебра и начала математического анализа 10 - 11 классы. Учебник 1 часть</t>
  </si>
  <si>
    <t>В.Б. Захаров, Н.И. Сонин</t>
  </si>
  <si>
    <t>Биология многообразие живых организмов</t>
  </si>
  <si>
    <t>1613 - 1626</t>
  </si>
  <si>
    <t>3393 - 3403</t>
  </si>
  <si>
    <t>Г.В. Дорофеев, И.Ф. Шарыгина</t>
  </si>
  <si>
    <t>1142 - 1152</t>
  </si>
  <si>
    <t xml:space="preserve">А.Т. Тищенко </t>
  </si>
  <si>
    <t>Технология. Технический труд.</t>
  </si>
  <si>
    <t>1038 - 1057</t>
  </si>
  <si>
    <t>3385 - 3392</t>
  </si>
  <si>
    <t>3365 - 3384</t>
  </si>
  <si>
    <t>Природоведение</t>
  </si>
  <si>
    <t>3341 - 3364</t>
  </si>
  <si>
    <t>3319 - 3340</t>
  </si>
  <si>
    <t>3296 - 3318</t>
  </si>
  <si>
    <t>3273 - 3295</t>
  </si>
  <si>
    <t>3247 - 3272</t>
  </si>
  <si>
    <t>3223 - 3246</t>
  </si>
  <si>
    <t>3200 - 3222</t>
  </si>
  <si>
    <t>Литературное чтение</t>
  </si>
  <si>
    <t>3176 - 3199</t>
  </si>
  <si>
    <t>М.С. Соловейчик, Н.М. Бетенкова, Н.С. Кузьменко, О.Е. Курлыгина</t>
  </si>
  <si>
    <t>Букварь 2 часть</t>
  </si>
  <si>
    <t>3152 - 3175</t>
  </si>
  <si>
    <t>Букварь 1 часть</t>
  </si>
  <si>
    <t>3504 - 3514,3645</t>
  </si>
  <si>
    <t>2276 - 2292</t>
  </si>
  <si>
    <t>Всеобщая история. Новейшая история</t>
  </si>
  <si>
    <t>3487 - 3503</t>
  </si>
  <si>
    <t>3476 - 3486</t>
  </si>
  <si>
    <t>Э.Л. Введенский, А.А. Плешаков</t>
  </si>
  <si>
    <t>936 - 939</t>
  </si>
  <si>
    <t>Информатика 2 часть</t>
  </si>
  <si>
    <t>932 - 935</t>
  </si>
  <si>
    <t>Информатика 1 часть</t>
  </si>
  <si>
    <t>3457 - 3475</t>
  </si>
  <si>
    <t>С.И. Азарова</t>
  </si>
  <si>
    <t>383 - 395</t>
  </si>
  <si>
    <t>365 - 378</t>
  </si>
  <si>
    <t>3440 - 3456</t>
  </si>
  <si>
    <t>3518 - 3530</t>
  </si>
  <si>
    <t>С.В. Перевезенцев, Т.В. Перевезенвева</t>
  </si>
  <si>
    <t>1587 - 1605</t>
  </si>
  <si>
    <t>1523 - 1536</t>
  </si>
  <si>
    <t>1428 - 1446</t>
  </si>
  <si>
    <t xml:space="preserve">Е.В. Пчелов </t>
  </si>
  <si>
    <t>1285 - 1300</t>
  </si>
  <si>
    <t>638 - 649</t>
  </si>
  <si>
    <t>622 - 633</t>
  </si>
  <si>
    <t>3515 - 3517</t>
  </si>
  <si>
    <t>Н.В. Синица, П.С. Самородский</t>
  </si>
  <si>
    <t>1163 - 1170</t>
  </si>
  <si>
    <t>650 - 653</t>
  </si>
  <si>
    <t>634 - 637</t>
  </si>
  <si>
    <t>396 - 399</t>
  </si>
  <si>
    <t>379 - 382</t>
  </si>
  <si>
    <t>3597 - 3612</t>
  </si>
  <si>
    <t>3581 - 3596</t>
  </si>
  <si>
    <t>3565 - 3580</t>
  </si>
  <si>
    <t>3547 - 3564</t>
  </si>
  <si>
    <t>3531 - 3546</t>
  </si>
  <si>
    <t>1391 - 1405</t>
  </si>
  <si>
    <t>1171 - 1174</t>
  </si>
  <si>
    <t>3629 - 3644</t>
  </si>
  <si>
    <t>3613 - 3628</t>
  </si>
  <si>
    <t>Учебники выбывшие из перечня на 2016 - 2017 учебный год.</t>
  </si>
  <si>
    <t>МАОУ "СОШ №20" - 2 шт. (1740, 1741)</t>
  </si>
  <si>
    <t>МАОУ "СОШ №20" - 3 шт. (2350 - 2352)</t>
  </si>
  <si>
    <t>МАОУ "СОШ №20" - 1 шт.</t>
  </si>
  <si>
    <t>МАОУ " Первомайская СОШ" - 1 шт. (1586)</t>
  </si>
  <si>
    <t>Первомайская СОШ - 3 шт. (№ 672, 2829, 2828)</t>
  </si>
  <si>
    <t>Первомайская СОШ - 1 шт. (№ 673)</t>
  </si>
  <si>
    <t>Первомайская СОШ - 2 шт. (№ 2831, 2830)</t>
  </si>
  <si>
    <t>Первомайская СОШ - 2 шт. (№ 702, 701)</t>
  </si>
  <si>
    <t>Первомайская СОШ - 4 шт. (№ 721,722, 2833,2832)</t>
  </si>
  <si>
    <t>Первомайская СОШ - 2 шт. (№ 724, 723)</t>
  </si>
  <si>
    <t>Первомайская СОШ - 4 шт. (№ 745, 746, 2834, 2835)</t>
  </si>
  <si>
    <t>Первомайская СОШ - 3 шт. (№ 747 - 749)</t>
  </si>
  <si>
    <t>Первомайская СОШ - 4 шт. (№ 770, 771, 2836, 2837)</t>
  </si>
  <si>
    <t>Первомайская СОШ - 3 шт. (№ 772 - 774)</t>
  </si>
  <si>
    <t>Первомайская СОШ - 3 шт. (№ 795, 796, 2838)</t>
  </si>
  <si>
    <t>Первомайская СОШ - 3 шт. (№ 835 - 837)</t>
  </si>
  <si>
    <t>Первомайская СОШ - 3 шт. (№ 830, 833, 834)</t>
  </si>
  <si>
    <t>Первомайская СОШ - 4 шт. (№ 2846 - 2848, 2853)</t>
  </si>
  <si>
    <t>Первомайская СОШ - 2 шт. (№ 1867, 2868)</t>
  </si>
  <si>
    <t>Первомайская СОШ - 5 шт. (№ 854, 855, 857 - 859)</t>
  </si>
  <si>
    <t>Первомайская СОШ - 3 шт. (№ 860 - 862)</t>
  </si>
  <si>
    <t>Первомайская СОШ - 7 шт. (№ 863, 864, 2869 - 2873)</t>
  </si>
  <si>
    <t>Первомайская СОШ - 6 шт. (№ 885, 886, 2874 - 2877)</t>
  </si>
  <si>
    <t>Кваркенская СОШ - 4 шт. (№ 1862, 1863, 1865,1866)</t>
  </si>
  <si>
    <t>Кваркенская СОШ - 9 шт. (№ 1839, 1842, 1852 - 1858)</t>
  </si>
  <si>
    <t>МАОУ "Красноярская СОШ" - 1 шт. (№ 1191)</t>
  </si>
  <si>
    <t>МАОУ "Ново - Айдырлинская ООШ" - 4 шт. (№ 1120 - 1123)</t>
  </si>
  <si>
    <t>МАОУ "СОШ №"20" - 4 шт. (№ 1598, 1599, 1603, 1605); МАОУ "Первомайская СОШ" - 1 шт. (№ 1596); МАОУ "Березовская ООШ" - 1 шт. (№ 1604)</t>
  </si>
  <si>
    <t>МАОУ "СОШ №20" - 8 шт. (№ 2046 - 2051, 2053, 2054)</t>
  </si>
  <si>
    <t>Первомайская СОШ - 3шт. (№ 1794, 1809, 1810); МАОУ "Березовская ООШ" - 3 шт. (№ 1806 - 1808)</t>
  </si>
  <si>
    <t>МАОУ "Березовская ООШ" - 4 шт. (№ 1911 - 1914)</t>
  </si>
  <si>
    <t>МАОУ " Березовская ООШ" - 2 шт. (№ 2219, 2220)</t>
  </si>
  <si>
    <t>МАОУ "Аланская СОШ" - 3 шт. (№ 3720 - 3722)</t>
  </si>
  <si>
    <t>МАОУ "Березовская ООШ" - 2 шт. (№ 2171, 2172)</t>
  </si>
  <si>
    <t>МАОУ "Кульминская ООШ" - 1 шт. (№ 1057)</t>
  </si>
  <si>
    <t>МАОУ "Кульминская ООШ" - 1 шт. (№ 1114)</t>
  </si>
  <si>
    <t>МАОУ "Первомайская СОШ" - 8 шт. (№ 2725 - 2732)</t>
  </si>
  <si>
    <t>МАОУ "Ново - Потоцкая НОШ" - 3 шт. (№ 979 - 981)</t>
  </si>
  <si>
    <t>МАОУ "Кваркенская СОШ" - 6 шт. (№ 1237, 1238, 1240 - 1243)</t>
  </si>
  <si>
    <t>МАОУ "Аландская СОШ" - 2 шт. (№ 1494, 1495)</t>
  </si>
  <si>
    <t>МАОУ " Кваркенская СОШ" - 7 шт. (№ 1260, 1261, 1263 - 1267)</t>
  </si>
  <si>
    <t>МАОУ "Уральская СОШ" - 2 шт. (№ 405, 419)</t>
  </si>
  <si>
    <t>МАОУ "Кваркенская СОШ" - 5 шт. (№ 2276 - 2280)</t>
  </si>
  <si>
    <t>МАОУ "Аландская СОШ" - 2 шт. (№ 2733, 2734)</t>
  </si>
  <si>
    <t>МАОУ "Аландская СОШ" - 6 шт. (№ 2616 - 2621)</t>
  </si>
  <si>
    <t>МАОУ "Аландская СОШ" - 6 шт. (№ 2622, 2629 - 2633)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</si>
</sst>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Cambria"/>
      <family val="2"/>
      <charset val="204"/>
      <scheme val="major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0" xfId="1" applyAlignment="1">
      <alignment horizontal="center" vertical="top" wrapText="1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1" applyAlignment="1"/>
    <xf numFmtId="0" fontId="1" fillId="0" borderId="0" xfId="1" applyAlignment="1">
      <alignment vertical="center"/>
    </xf>
    <xf numFmtId="0" fontId="2" fillId="0" borderId="0" xfId="0" applyFont="1" applyAlignment="1">
      <alignment horizontal="center" vertical="top"/>
    </xf>
    <xf numFmtId="0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</cellXfs>
  <cellStyles count="2">
    <cellStyle name="Название" xfId="1" builtinId="1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A10" sqref="A10"/>
    </sheetView>
  </sheetViews>
  <sheetFormatPr defaultRowHeight="15"/>
  <cols>
    <col min="1" max="1" width="11.5703125" bestFit="1" customWidth="1"/>
    <col min="2" max="2" width="11.5703125" customWidth="1"/>
    <col min="3" max="3" width="20.42578125" bestFit="1" customWidth="1"/>
    <col min="4" max="4" width="22.42578125" customWidth="1"/>
    <col min="5" max="5" width="23.42578125" customWidth="1"/>
  </cols>
  <sheetData>
    <row r="1" spans="1:5" ht="22.5">
      <c r="A1" s="89" t="s">
        <v>462</v>
      </c>
      <c r="B1" s="89"/>
      <c r="C1" s="89"/>
      <c r="D1" s="89"/>
      <c r="E1" s="89"/>
    </row>
    <row r="2" spans="1:5" ht="45">
      <c r="A2" s="63" t="s">
        <v>0</v>
      </c>
      <c r="B2" s="63" t="s">
        <v>378</v>
      </c>
      <c r="C2" s="63" t="s">
        <v>380</v>
      </c>
      <c r="D2" s="4" t="s">
        <v>379</v>
      </c>
      <c r="E2" s="4" t="s">
        <v>7</v>
      </c>
    </row>
    <row r="3" spans="1:5" ht="18.75">
      <c r="A3" s="45">
        <v>1</v>
      </c>
      <c r="B3" s="45">
        <v>1</v>
      </c>
      <c r="C3" s="45" t="s">
        <v>381</v>
      </c>
      <c r="D3" s="45">
        <f>'1 класс Школа России'!H15</f>
        <v>135</v>
      </c>
      <c r="E3" s="45">
        <f>'1 класс Школа России'!I15</f>
        <v>34026.759999999995</v>
      </c>
    </row>
    <row r="4" spans="1:5" ht="18.75">
      <c r="A4" s="45">
        <v>2</v>
      </c>
      <c r="B4" s="45">
        <v>2</v>
      </c>
      <c r="C4" s="45" t="s">
        <v>382</v>
      </c>
      <c r="D4" s="45">
        <f>'2 класс ФГОС'!H30</f>
        <v>248</v>
      </c>
      <c r="E4" s="45">
        <f>'2 класс ФГОС'!I30</f>
        <v>69064.599999999991</v>
      </c>
    </row>
    <row r="5" spans="1:5" ht="18.75">
      <c r="A5" s="45">
        <v>3</v>
      </c>
      <c r="B5" s="45">
        <v>3</v>
      </c>
      <c r="C5" s="45" t="s">
        <v>382</v>
      </c>
      <c r="D5" s="45">
        <f>'3 класс ФГОС'!H26</f>
        <v>220</v>
      </c>
      <c r="E5" s="45">
        <f>'3 класс ФГОС'!I26</f>
        <v>51067.94</v>
      </c>
    </row>
    <row r="6" spans="1:5" ht="18.75">
      <c r="A6" s="45">
        <v>4</v>
      </c>
      <c r="B6" s="45">
        <v>4</v>
      </c>
      <c r="C6" s="45" t="s">
        <v>382</v>
      </c>
      <c r="D6" s="45">
        <f>'4 класс ФГОС'!H42</f>
        <v>378</v>
      </c>
      <c r="E6" s="45">
        <f>'4 класс ФГОС'!I42</f>
        <v>90119.300000000017</v>
      </c>
    </row>
    <row r="7" spans="1:5" ht="18.75">
      <c r="A7" s="45">
        <v>5</v>
      </c>
      <c r="B7" s="45">
        <v>5</v>
      </c>
      <c r="C7" s="45" t="s">
        <v>382</v>
      </c>
      <c r="D7" s="45">
        <f>'5 класс ФГОС'!H22</f>
        <v>212</v>
      </c>
      <c r="E7" s="45">
        <f>'5 класс ФГОС'!I22</f>
        <v>58759.259999999995</v>
      </c>
    </row>
    <row r="8" spans="1:5" ht="18.75">
      <c r="A8" s="45">
        <v>6</v>
      </c>
      <c r="B8" s="45">
        <v>6</v>
      </c>
      <c r="C8" s="45" t="s">
        <v>382</v>
      </c>
      <c r="D8" s="45">
        <f>'6 класс ФГОС'!H29</f>
        <v>220</v>
      </c>
      <c r="E8" s="45">
        <f>'6 класс ФГОС'!I29</f>
        <v>71897.72</v>
      </c>
    </row>
    <row r="9" spans="1:5" ht="18.75">
      <c r="A9" s="45">
        <v>7</v>
      </c>
      <c r="B9" s="45">
        <v>7</v>
      </c>
      <c r="C9" s="45" t="s">
        <v>382</v>
      </c>
      <c r="D9" s="45">
        <f>'7 класс ФГОС'!H27</f>
        <v>285</v>
      </c>
      <c r="E9" s="45">
        <f>'7 класс ФГОС'!I27</f>
        <v>101747.05</v>
      </c>
    </row>
    <row r="10" spans="1:5" ht="18.75">
      <c r="A10" s="45">
        <v>8</v>
      </c>
      <c r="B10" s="45">
        <v>8</v>
      </c>
      <c r="C10" s="45" t="s">
        <v>382</v>
      </c>
      <c r="D10" s="45">
        <f>'8 класс ФГОС'!H27</f>
        <v>326</v>
      </c>
      <c r="E10" s="45">
        <f>'8 класс ФГОС'!I27</f>
        <v>77956.260000000009</v>
      </c>
    </row>
    <row r="11" spans="1:5" ht="18.75">
      <c r="A11" s="45">
        <v>9</v>
      </c>
      <c r="B11" s="45">
        <v>9</v>
      </c>
      <c r="C11" s="45" t="s">
        <v>382</v>
      </c>
      <c r="D11" s="45">
        <f>'9 класс ФГОС'!H25</f>
        <v>345</v>
      </c>
      <c r="E11" s="45">
        <f>'9 класс ФГОС'!I25</f>
        <v>73235</v>
      </c>
    </row>
    <row r="12" spans="1:5" ht="18.75">
      <c r="A12" s="45">
        <v>10</v>
      </c>
      <c r="B12" s="45">
        <v>10</v>
      </c>
      <c r="C12" s="45" t="s">
        <v>382</v>
      </c>
      <c r="D12" s="45">
        <f>'10 класс ФГОС'!H26</f>
        <v>205</v>
      </c>
      <c r="E12" s="45">
        <f>'10 класс ФГОС'!I26</f>
        <v>55808.94</v>
      </c>
    </row>
    <row r="13" spans="1:5" ht="18.75">
      <c r="A13" s="45">
        <v>11</v>
      </c>
      <c r="B13" s="45">
        <v>11</v>
      </c>
      <c r="C13" s="45" t="s">
        <v>382</v>
      </c>
      <c r="D13" s="45">
        <f>'11 класс ФГОС'!H25</f>
        <v>173</v>
      </c>
      <c r="E13" s="45">
        <f>'11 класс ФГОС'!I25</f>
        <v>45680.610000000008</v>
      </c>
    </row>
    <row r="14" spans="1:5" ht="22.5">
      <c r="A14" s="88" t="s">
        <v>99</v>
      </c>
      <c r="B14" s="88"/>
      <c r="C14" s="88"/>
      <c r="D14" s="44">
        <f>SUM(D3:D13)</f>
        <v>2747</v>
      </c>
      <c r="E14" s="44">
        <f>SUM(E3:E13)</f>
        <v>729363.43999999983</v>
      </c>
    </row>
    <row r="15" spans="1:5" ht="22.5" customHeight="1">
      <c r="A15" s="91" t="s">
        <v>463</v>
      </c>
      <c r="B15" s="91"/>
      <c r="C15" s="91"/>
      <c r="D15" s="91"/>
      <c r="E15" s="91"/>
    </row>
    <row r="16" spans="1:5" ht="22.5" customHeight="1">
      <c r="A16" s="91"/>
      <c r="B16" s="91"/>
      <c r="C16" s="91"/>
      <c r="D16" s="91"/>
      <c r="E16" s="91"/>
    </row>
    <row r="17" spans="1:5" ht="45">
      <c r="B17" s="4" t="s">
        <v>0</v>
      </c>
      <c r="C17" s="4" t="s">
        <v>464</v>
      </c>
      <c r="D17" s="4" t="s">
        <v>465</v>
      </c>
      <c r="E17" s="4" t="s">
        <v>7</v>
      </c>
    </row>
    <row r="18" spans="1:5" ht="18.75">
      <c r="B18" s="65">
        <v>1</v>
      </c>
      <c r="C18" s="65">
        <v>2007</v>
      </c>
      <c r="D18" s="65">
        <f>'2007'!H6</f>
        <v>64</v>
      </c>
      <c r="E18" s="65">
        <f>'2007'!I6</f>
        <v>10889.720000000001</v>
      </c>
    </row>
    <row r="19" spans="1:5" ht="18.75">
      <c r="B19" s="65">
        <v>2</v>
      </c>
      <c r="C19" s="65">
        <v>2008</v>
      </c>
      <c r="D19" s="65">
        <f>'2008'!H10</f>
        <v>79</v>
      </c>
      <c r="E19" s="65">
        <f>'2008'!I10</f>
        <v>13011.2</v>
      </c>
    </row>
    <row r="20" spans="1:5" ht="18.75">
      <c r="B20" s="65">
        <v>3</v>
      </c>
      <c r="C20" s="65">
        <v>2009</v>
      </c>
      <c r="D20" s="65">
        <f>'2009'!H11</f>
        <v>87</v>
      </c>
      <c r="E20" s="65">
        <f>'2009'!I11</f>
        <v>18097.300000000003</v>
      </c>
    </row>
    <row r="21" spans="1:5" ht="18.75">
      <c r="B21" s="65">
        <v>4</v>
      </c>
      <c r="C21" s="65">
        <v>2010</v>
      </c>
      <c r="D21" s="65">
        <f>'2010'!H20</f>
        <v>131</v>
      </c>
      <c r="E21" s="65">
        <f>'2010'!I20</f>
        <v>24445.68</v>
      </c>
    </row>
    <row r="22" spans="1:5" ht="18.75">
      <c r="B22" s="65">
        <v>5</v>
      </c>
      <c r="C22" s="65">
        <v>2011</v>
      </c>
      <c r="D22" s="65">
        <f>'2011'!H21</f>
        <v>333</v>
      </c>
      <c r="E22" s="65">
        <f>'2011'!I21</f>
        <v>70138.36</v>
      </c>
    </row>
    <row r="23" spans="1:5" ht="18.75">
      <c r="B23" s="65">
        <v>6</v>
      </c>
      <c r="C23" s="65">
        <v>2012</v>
      </c>
      <c r="D23" s="65">
        <f>'2012'!H14</f>
        <v>130</v>
      </c>
      <c r="E23" s="65">
        <f>'2012'!I14</f>
        <v>31343.69</v>
      </c>
    </row>
    <row r="24" spans="1:5" ht="18.75">
      <c r="B24" s="65">
        <v>7</v>
      </c>
      <c r="C24" s="65">
        <v>2013</v>
      </c>
      <c r="D24" s="65">
        <f>'2013'!H11</f>
        <v>109</v>
      </c>
      <c r="E24" s="65">
        <f>'2013'!I11</f>
        <v>26340.13</v>
      </c>
    </row>
    <row r="25" spans="1:5" ht="18.75">
      <c r="B25" s="65">
        <v>8</v>
      </c>
      <c r="C25" s="65">
        <v>2014</v>
      </c>
      <c r="D25" s="65">
        <f>'2014'!H14</f>
        <v>107</v>
      </c>
      <c r="E25" s="65">
        <f>'2014'!I14</f>
        <v>19353.600000000002</v>
      </c>
    </row>
    <row r="26" spans="1:5" ht="18.75">
      <c r="B26" s="65">
        <v>9</v>
      </c>
      <c r="C26" s="65">
        <v>2015</v>
      </c>
      <c r="D26" s="65">
        <f>'2015'!H6</f>
        <v>20</v>
      </c>
      <c r="E26" s="65">
        <f>'2015'!I6</f>
        <v>5040</v>
      </c>
    </row>
    <row r="27" spans="1:5" ht="18.75">
      <c r="B27" s="65">
        <v>10</v>
      </c>
      <c r="C27" s="65">
        <v>2016</v>
      </c>
      <c r="D27" s="65">
        <f>'2016'!H4</f>
        <v>32</v>
      </c>
      <c r="E27" s="65">
        <f>'2016'!I4</f>
        <v>5504</v>
      </c>
    </row>
    <row r="28" spans="1:5" ht="22.5">
      <c r="A28" s="90" t="s">
        <v>99</v>
      </c>
      <c r="B28" s="90"/>
      <c r="C28" s="90"/>
      <c r="D28" s="64">
        <f>SUM(D18:D27)</f>
        <v>1092</v>
      </c>
      <c r="E28" s="64">
        <f>SUM(E18:E27)</f>
        <v>224163.68000000002</v>
      </c>
    </row>
    <row r="29" spans="1:5" ht="28.5" customHeight="1">
      <c r="A29" s="90" t="s">
        <v>36</v>
      </c>
      <c r="B29" s="90"/>
      <c r="C29" s="90"/>
      <c r="D29" s="64">
        <f>D14+D28</f>
        <v>3839</v>
      </c>
      <c r="E29" s="64">
        <f>E14+E28</f>
        <v>953527.11999999988</v>
      </c>
    </row>
    <row r="30" spans="1:5" ht="15" customHeight="1">
      <c r="A30" s="66"/>
      <c r="B30" s="66"/>
      <c r="C30" s="66"/>
      <c r="D30" s="66"/>
      <c r="E30" s="66"/>
    </row>
    <row r="31" spans="1:5" ht="22.5">
      <c r="C31" s="1"/>
      <c r="D31" s="47"/>
      <c r="E31" s="47"/>
    </row>
    <row r="32" spans="1:5" ht="22.5">
      <c r="C32" s="62"/>
      <c r="D32" s="47"/>
      <c r="E32" s="47"/>
    </row>
  </sheetData>
  <mergeCells count="5">
    <mergeCell ref="A14:C14"/>
    <mergeCell ref="A1:E1"/>
    <mergeCell ref="A29:C29"/>
    <mergeCell ref="A28:C28"/>
    <mergeCell ref="A15:E16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topLeftCell="A15" workbookViewId="0">
      <selection activeCell="M3" sqref="M3:M24"/>
    </sheetView>
  </sheetViews>
  <sheetFormatPr defaultRowHeight="15" outlineLevelRow="1"/>
  <cols>
    <col min="2" max="2" width="36" customWidth="1"/>
    <col min="3" max="4" width="25.42578125" customWidth="1"/>
    <col min="5" max="5" width="15.28515625" customWidth="1"/>
    <col min="6" max="6" width="25.140625" customWidth="1"/>
    <col min="7" max="7" width="13.7109375" customWidth="1"/>
    <col min="8" max="8" width="17.85546875" customWidth="1"/>
    <col min="9" max="9" width="17.7109375" customWidth="1"/>
    <col min="10" max="10" width="13.42578125" customWidth="1"/>
    <col min="11" max="11" width="14.85546875" customWidth="1"/>
    <col min="12" max="12" width="18" customWidth="1"/>
    <col min="13" max="13" width="27.7109375" customWidth="1"/>
  </cols>
  <sheetData>
    <row r="1" spans="1:13" ht="22.5">
      <c r="A1" s="91" t="s">
        <v>187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3" ht="112.5">
      <c r="A2" s="4" t="s">
        <v>0</v>
      </c>
      <c r="B2" s="28" t="s">
        <v>1</v>
      </c>
      <c r="C2" s="28" t="s">
        <v>2</v>
      </c>
      <c r="D2" s="28" t="s">
        <v>3</v>
      </c>
      <c r="E2" s="4" t="s">
        <v>4</v>
      </c>
      <c r="F2" s="69" t="s">
        <v>582</v>
      </c>
      <c r="G2" s="28" t="s">
        <v>5</v>
      </c>
      <c r="H2" s="4" t="s">
        <v>6</v>
      </c>
      <c r="I2" s="4" t="s">
        <v>7</v>
      </c>
      <c r="J2" s="4" t="s">
        <v>11</v>
      </c>
      <c r="K2" s="3" t="s">
        <v>22</v>
      </c>
      <c r="L2" s="4" t="s">
        <v>136</v>
      </c>
      <c r="M2" s="4" t="s">
        <v>422</v>
      </c>
    </row>
    <row r="3" spans="1:13" ht="37.5">
      <c r="A3" s="92">
        <v>1</v>
      </c>
      <c r="B3" s="10" t="s">
        <v>137</v>
      </c>
      <c r="C3" s="8" t="s">
        <v>403</v>
      </c>
      <c r="D3" s="6" t="s">
        <v>144</v>
      </c>
      <c r="E3" s="29">
        <v>2011</v>
      </c>
      <c r="F3" s="70"/>
      <c r="G3" s="29">
        <v>216.69</v>
      </c>
      <c r="H3" s="29">
        <v>18</v>
      </c>
      <c r="I3" s="29">
        <f t="shared" ref="I3:I24" si="0">H3*G3</f>
        <v>3900.42</v>
      </c>
      <c r="J3" s="40" t="s">
        <v>294</v>
      </c>
      <c r="K3" s="29">
        <v>10</v>
      </c>
      <c r="L3" s="29">
        <f>H3-K3</f>
        <v>8</v>
      </c>
      <c r="M3" s="87"/>
    </row>
    <row r="4" spans="1:13" ht="37.5" hidden="1" outlineLevel="1">
      <c r="A4" s="92"/>
      <c r="B4" s="10" t="s">
        <v>140</v>
      </c>
      <c r="C4" s="8" t="s">
        <v>403</v>
      </c>
      <c r="D4" s="6" t="s">
        <v>144</v>
      </c>
      <c r="E4" s="29">
        <v>2011</v>
      </c>
      <c r="F4" s="70"/>
      <c r="G4" s="29">
        <v>216.69</v>
      </c>
      <c r="H4" s="29">
        <v>18</v>
      </c>
      <c r="I4" s="39">
        <f t="shared" si="0"/>
        <v>3900.42</v>
      </c>
      <c r="J4" s="40" t="s">
        <v>295</v>
      </c>
      <c r="K4" s="52">
        <v>10</v>
      </c>
      <c r="L4" s="29">
        <f>H4-K4</f>
        <v>8</v>
      </c>
      <c r="M4" s="87"/>
    </row>
    <row r="5" spans="1:13" ht="18.75" collapsed="1">
      <c r="A5" s="29">
        <v>2</v>
      </c>
      <c r="B5" s="6" t="s">
        <v>18</v>
      </c>
      <c r="C5" s="6" t="s">
        <v>143</v>
      </c>
      <c r="D5" s="6" t="s">
        <v>144</v>
      </c>
      <c r="E5" s="29">
        <v>2004</v>
      </c>
      <c r="F5" s="70"/>
      <c r="G5" s="29">
        <v>121</v>
      </c>
      <c r="H5" s="29">
        <v>16</v>
      </c>
      <c r="I5" s="39">
        <f t="shared" si="0"/>
        <v>1936</v>
      </c>
      <c r="J5" s="40" t="s">
        <v>296</v>
      </c>
      <c r="K5" s="52">
        <v>10</v>
      </c>
      <c r="L5" s="29">
        <f>H5-K5</f>
        <v>6</v>
      </c>
      <c r="M5" s="87"/>
    </row>
    <row r="6" spans="1:13" ht="56.25">
      <c r="A6" s="9">
        <v>3</v>
      </c>
      <c r="B6" s="17" t="s">
        <v>280</v>
      </c>
      <c r="C6" s="8" t="s">
        <v>219</v>
      </c>
      <c r="D6" s="6" t="s">
        <v>144</v>
      </c>
      <c r="E6" s="29">
        <v>2004</v>
      </c>
      <c r="F6" s="70"/>
      <c r="G6" s="29">
        <v>120</v>
      </c>
      <c r="H6" s="29">
        <v>13</v>
      </c>
      <c r="I6" s="39">
        <f t="shared" si="0"/>
        <v>1560</v>
      </c>
      <c r="J6" s="40" t="s">
        <v>297</v>
      </c>
      <c r="K6" s="52">
        <v>10</v>
      </c>
      <c r="L6" s="29">
        <f>H6-K6</f>
        <v>3</v>
      </c>
      <c r="M6" s="87"/>
    </row>
    <row r="7" spans="1:13" ht="56.25">
      <c r="A7" s="9">
        <v>4</v>
      </c>
      <c r="B7" s="10" t="s">
        <v>401</v>
      </c>
      <c r="C7" s="8" t="s">
        <v>220</v>
      </c>
      <c r="D7" s="6" t="s">
        <v>9</v>
      </c>
      <c r="E7" s="39">
        <v>2017</v>
      </c>
      <c r="F7" s="70"/>
      <c r="G7" s="39">
        <v>422.4</v>
      </c>
      <c r="H7" s="29">
        <v>14</v>
      </c>
      <c r="I7" s="39">
        <f t="shared" si="0"/>
        <v>5913.5999999999995</v>
      </c>
      <c r="J7" s="40" t="s">
        <v>298</v>
      </c>
      <c r="K7" s="52">
        <v>10</v>
      </c>
      <c r="L7" s="29">
        <f>H7-K7</f>
        <v>4</v>
      </c>
      <c r="M7" s="87"/>
    </row>
    <row r="8" spans="1:13" ht="56.25">
      <c r="A8" s="92">
        <v>5</v>
      </c>
      <c r="B8" s="17" t="s">
        <v>281</v>
      </c>
      <c r="C8" s="8" t="s">
        <v>282</v>
      </c>
      <c r="D8" s="6" t="s">
        <v>144</v>
      </c>
      <c r="E8" s="29">
        <v>2002</v>
      </c>
      <c r="F8" s="70"/>
      <c r="G8" s="29">
        <v>120</v>
      </c>
      <c r="H8" s="29">
        <v>4</v>
      </c>
      <c r="I8" s="39">
        <f t="shared" si="0"/>
        <v>480</v>
      </c>
      <c r="J8" s="40" t="s">
        <v>299</v>
      </c>
      <c r="K8" s="95">
        <v>10</v>
      </c>
      <c r="L8" s="95">
        <f>H8+H9-K8</f>
        <v>6</v>
      </c>
      <c r="M8" s="80" t="s">
        <v>585</v>
      </c>
    </row>
    <row r="9" spans="1:13" ht="56.25" outlineLevel="1">
      <c r="A9" s="92"/>
      <c r="B9" s="17" t="s">
        <v>281</v>
      </c>
      <c r="C9" s="8" t="s">
        <v>282</v>
      </c>
      <c r="D9" s="6" t="s">
        <v>144</v>
      </c>
      <c r="E9" s="29">
        <v>2004</v>
      </c>
      <c r="F9" s="70"/>
      <c r="G9" s="29">
        <v>126</v>
      </c>
      <c r="H9" s="29">
        <v>12</v>
      </c>
      <c r="I9" s="39">
        <f t="shared" si="0"/>
        <v>1512</v>
      </c>
      <c r="J9" s="40" t="s">
        <v>300</v>
      </c>
      <c r="K9" s="95"/>
      <c r="L9" s="95"/>
      <c r="M9" s="80" t="s">
        <v>616</v>
      </c>
    </row>
    <row r="10" spans="1:13" ht="18.75">
      <c r="A10" s="92">
        <v>6</v>
      </c>
      <c r="B10" s="6" t="s">
        <v>247</v>
      </c>
      <c r="C10" s="6" t="s">
        <v>248</v>
      </c>
      <c r="D10" s="6" t="s">
        <v>144</v>
      </c>
      <c r="E10" s="29">
        <v>2008</v>
      </c>
      <c r="F10" s="70"/>
      <c r="G10" s="29">
        <v>224</v>
      </c>
      <c r="H10" s="29">
        <v>7</v>
      </c>
      <c r="I10" s="39">
        <f t="shared" si="0"/>
        <v>1568</v>
      </c>
      <c r="J10" s="40" t="s">
        <v>301</v>
      </c>
      <c r="K10" s="95">
        <v>10</v>
      </c>
      <c r="L10" s="95">
        <f>H10+H11-K10</f>
        <v>12</v>
      </c>
      <c r="M10" s="87"/>
    </row>
    <row r="11" spans="1:13" ht="18.75" hidden="1" outlineLevel="1">
      <c r="A11" s="92"/>
      <c r="B11" s="6" t="s">
        <v>247</v>
      </c>
      <c r="C11" s="6" t="s">
        <v>248</v>
      </c>
      <c r="D11" s="6" t="s">
        <v>144</v>
      </c>
      <c r="E11" s="29">
        <v>2009</v>
      </c>
      <c r="F11" s="70"/>
      <c r="G11" s="29">
        <v>224</v>
      </c>
      <c r="H11" s="29">
        <v>15</v>
      </c>
      <c r="I11" s="39">
        <f t="shared" si="0"/>
        <v>3360</v>
      </c>
      <c r="J11" s="40" t="s">
        <v>302</v>
      </c>
      <c r="K11" s="95"/>
      <c r="L11" s="95"/>
      <c r="M11" s="87"/>
    </row>
    <row r="12" spans="1:13" ht="56.25" collapsed="1">
      <c r="A12" s="9">
        <v>7</v>
      </c>
      <c r="B12" s="10" t="s">
        <v>225</v>
      </c>
      <c r="C12" s="8" t="s">
        <v>283</v>
      </c>
      <c r="D12" s="6" t="s">
        <v>144</v>
      </c>
      <c r="E12" s="29">
        <v>2012</v>
      </c>
      <c r="F12" s="70"/>
      <c r="G12" s="29">
        <v>222.64</v>
      </c>
      <c r="H12" s="29">
        <v>14</v>
      </c>
      <c r="I12" s="39">
        <f t="shared" si="0"/>
        <v>3116.96</v>
      </c>
      <c r="J12" s="30" t="s">
        <v>421</v>
      </c>
      <c r="K12" s="29">
        <v>10</v>
      </c>
      <c r="L12" s="29">
        <f t="shared" ref="L12:L20" si="1">H12-K12</f>
        <v>4</v>
      </c>
      <c r="M12" s="87"/>
    </row>
    <row r="13" spans="1:13" ht="47.25">
      <c r="A13" s="29">
        <v>8</v>
      </c>
      <c r="B13" s="6" t="s">
        <v>182</v>
      </c>
      <c r="C13" s="6" t="s">
        <v>284</v>
      </c>
      <c r="D13" s="6" t="s">
        <v>9</v>
      </c>
      <c r="E13" s="29">
        <v>2013</v>
      </c>
      <c r="F13" s="70"/>
      <c r="G13" s="29">
        <v>259.47000000000003</v>
      </c>
      <c r="H13" s="29">
        <v>20</v>
      </c>
      <c r="I13" s="39">
        <f t="shared" si="0"/>
        <v>5189.4000000000005</v>
      </c>
      <c r="J13" s="40" t="s">
        <v>303</v>
      </c>
      <c r="K13" s="52">
        <v>10</v>
      </c>
      <c r="L13" s="29">
        <f t="shared" si="1"/>
        <v>10</v>
      </c>
      <c r="M13" s="80" t="s">
        <v>614</v>
      </c>
    </row>
    <row r="14" spans="1:13" ht="56.25">
      <c r="A14" s="9">
        <v>9</v>
      </c>
      <c r="B14" s="8" t="s">
        <v>285</v>
      </c>
      <c r="C14" s="10" t="s">
        <v>286</v>
      </c>
      <c r="D14" s="6" t="s">
        <v>252</v>
      </c>
      <c r="E14" s="29">
        <v>2006</v>
      </c>
      <c r="F14" s="70"/>
      <c r="G14" s="29">
        <v>210</v>
      </c>
      <c r="H14" s="29">
        <v>16</v>
      </c>
      <c r="I14" s="39">
        <f t="shared" si="0"/>
        <v>3360</v>
      </c>
      <c r="J14" s="40" t="s">
        <v>304</v>
      </c>
      <c r="K14" s="52">
        <v>10</v>
      </c>
      <c r="L14" s="29">
        <f t="shared" si="1"/>
        <v>6</v>
      </c>
      <c r="M14" s="87"/>
    </row>
    <row r="15" spans="1:13" ht="18.75">
      <c r="A15" s="29">
        <v>10</v>
      </c>
      <c r="B15" s="6" t="s">
        <v>160</v>
      </c>
      <c r="C15" s="6" t="s">
        <v>253</v>
      </c>
      <c r="D15" s="6" t="s">
        <v>159</v>
      </c>
      <c r="E15" s="29">
        <v>2011</v>
      </c>
      <c r="F15" s="70"/>
      <c r="G15" s="29">
        <v>216</v>
      </c>
      <c r="H15" s="29">
        <v>16</v>
      </c>
      <c r="I15" s="39">
        <f t="shared" si="0"/>
        <v>3456</v>
      </c>
      <c r="J15" s="40" t="s">
        <v>305</v>
      </c>
      <c r="K15" s="52">
        <v>10</v>
      </c>
      <c r="L15" s="29">
        <f t="shared" si="1"/>
        <v>6</v>
      </c>
      <c r="M15" s="87"/>
    </row>
    <row r="16" spans="1:13" ht="18.75">
      <c r="A16" s="29">
        <v>11</v>
      </c>
      <c r="B16" s="6" t="s">
        <v>61</v>
      </c>
      <c r="C16" s="6" t="s">
        <v>184</v>
      </c>
      <c r="D16" s="6" t="s">
        <v>66</v>
      </c>
      <c r="E16" s="29">
        <v>2011</v>
      </c>
      <c r="F16" s="70"/>
      <c r="G16" s="29">
        <v>216</v>
      </c>
      <c r="H16" s="29">
        <v>18</v>
      </c>
      <c r="I16" s="39">
        <f t="shared" si="0"/>
        <v>3888</v>
      </c>
      <c r="J16" s="40" t="s">
        <v>306</v>
      </c>
      <c r="K16" s="52">
        <v>10</v>
      </c>
      <c r="L16" s="29">
        <f t="shared" si="1"/>
        <v>8</v>
      </c>
      <c r="M16" s="87"/>
    </row>
    <row r="17" spans="1:14" ht="56.25">
      <c r="A17" s="9">
        <v>12</v>
      </c>
      <c r="B17" s="17" t="s">
        <v>442</v>
      </c>
      <c r="C17" s="6" t="s">
        <v>287</v>
      </c>
      <c r="D17" s="6" t="s">
        <v>122</v>
      </c>
      <c r="E17" s="49">
        <v>2017</v>
      </c>
      <c r="F17" s="70"/>
      <c r="G17" s="49">
        <v>418</v>
      </c>
      <c r="H17" s="49">
        <v>19</v>
      </c>
      <c r="I17" s="49">
        <f t="shared" si="0"/>
        <v>7942</v>
      </c>
      <c r="J17" s="52" t="s">
        <v>415</v>
      </c>
      <c r="K17" s="52">
        <v>10</v>
      </c>
      <c r="L17" s="49">
        <f t="shared" si="1"/>
        <v>9</v>
      </c>
      <c r="M17" s="80" t="s">
        <v>615</v>
      </c>
    </row>
    <row r="18" spans="1:14" ht="75">
      <c r="A18" s="9">
        <v>13</v>
      </c>
      <c r="B18" s="10" t="s">
        <v>288</v>
      </c>
      <c r="C18" s="8" t="s">
        <v>289</v>
      </c>
      <c r="D18" s="6" t="s">
        <v>122</v>
      </c>
      <c r="E18" s="29">
        <v>2005</v>
      </c>
      <c r="F18" s="70">
        <v>15</v>
      </c>
      <c r="G18" s="29">
        <v>141</v>
      </c>
      <c r="H18" s="29">
        <v>15</v>
      </c>
      <c r="I18" s="39">
        <f t="shared" si="0"/>
        <v>2115</v>
      </c>
      <c r="J18" s="41" t="s">
        <v>307</v>
      </c>
      <c r="K18" s="52">
        <v>10</v>
      </c>
      <c r="L18" s="29">
        <f t="shared" si="1"/>
        <v>5</v>
      </c>
      <c r="M18" s="87"/>
    </row>
    <row r="19" spans="1:14" ht="37.5">
      <c r="A19" s="9">
        <v>14</v>
      </c>
      <c r="B19" s="10" t="s">
        <v>171</v>
      </c>
      <c r="C19" s="8" t="s">
        <v>290</v>
      </c>
      <c r="D19" s="6" t="s">
        <v>122</v>
      </c>
      <c r="E19" s="29">
        <v>2007</v>
      </c>
      <c r="F19" s="70">
        <v>25</v>
      </c>
      <c r="G19" s="29">
        <v>139</v>
      </c>
      <c r="H19" s="29">
        <v>25</v>
      </c>
      <c r="I19" s="39">
        <f t="shared" si="0"/>
        <v>3475</v>
      </c>
      <c r="J19" s="41" t="s">
        <v>308</v>
      </c>
      <c r="K19" s="52">
        <v>10</v>
      </c>
      <c r="L19" s="29">
        <f t="shared" si="1"/>
        <v>15</v>
      </c>
      <c r="M19" s="87"/>
    </row>
    <row r="20" spans="1:14" ht="56.25">
      <c r="A20" s="9">
        <v>15</v>
      </c>
      <c r="B20" s="10" t="s">
        <v>205</v>
      </c>
      <c r="C20" s="8" t="s">
        <v>227</v>
      </c>
      <c r="D20" s="6" t="s">
        <v>228</v>
      </c>
      <c r="E20" s="29">
        <v>2013</v>
      </c>
      <c r="F20" s="70"/>
      <c r="G20" s="29">
        <v>168.08</v>
      </c>
      <c r="H20" s="29">
        <v>20</v>
      </c>
      <c r="I20" s="39">
        <f t="shared" si="0"/>
        <v>3361.6000000000004</v>
      </c>
      <c r="J20" s="41" t="s">
        <v>309</v>
      </c>
      <c r="K20" s="52">
        <v>10</v>
      </c>
      <c r="L20" s="29">
        <f t="shared" si="1"/>
        <v>10</v>
      </c>
      <c r="M20" s="80" t="s">
        <v>584</v>
      </c>
      <c r="N20" s="9"/>
    </row>
    <row r="21" spans="1:14" ht="56.25">
      <c r="A21" s="92">
        <v>16</v>
      </c>
      <c r="B21" s="10" t="s">
        <v>70</v>
      </c>
      <c r="C21" s="8" t="s">
        <v>210</v>
      </c>
      <c r="D21" s="6" t="s">
        <v>9</v>
      </c>
      <c r="E21" s="29">
        <v>2008</v>
      </c>
      <c r="F21" s="70"/>
      <c r="G21" s="29">
        <v>224</v>
      </c>
      <c r="H21" s="29">
        <v>8</v>
      </c>
      <c r="I21" s="39">
        <f t="shared" si="0"/>
        <v>1792</v>
      </c>
      <c r="J21" s="41" t="s">
        <v>310</v>
      </c>
      <c r="K21" s="95">
        <v>10</v>
      </c>
      <c r="L21" s="95">
        <f>H21+H22-K21</f>
        <v>14</v>
      </c>
      <c r="M21" s="87"/>
    </row>
    <row r="22" spans="1:14" ht="56.25" hidden="1" outlineLevel="1">
      <c r="A22" s="92"/>
      <c r="B22" s="10" t="s">
        <v>70</v>
      </c>
      <c r="C22" s="8" t="s">
        <v>210</v>
      </c>
      <c r="D22" s="6" t="s">
        <v>9</v>
      </c>
      <c r="E22" s="29">
        <v>2003</v>
      </c>
      <c r="F22" s="70"/>
      <c r="G22" s="29">
        <v>224</v>
      </c>
      <c r="H22" s="29">
        <v>16</v>
      </c>
      <c r="I22" s="39">
        <f t="shared" si="0"/>
        <v>3584</v>
      </c>
      <c r="J22" s="41" t="s">
        <v>311</v>
      </c>
      <c r="K22" s="95"/>
      <c r="L22" s="95"/>
      <c r="M22" s="87"/>
    </row>
    <row r="23" spans="1:14" ht="75" collapsed="1">
      <c r="A23" s="9">
        <v>17</v>
      </c>
      <c r="B23" s="10" t="s">
        <v>291</v>
      </c>
      <c r="C23" s="8" t="s">
        <v>404</v>
      </c>
      <c r="D23" s="6" t="s">
        <v>292</v>
      </c>
      <c r="E23" s="29">
        <v>2010</v>
      </c>
      <c r="F23" s="70"/>
      <c r="G23" s="29">
        <v>199</v>
      </c>
      <c r="H23" s="29">
        <v>21</v>
      </c>
      <c r="I23" s="39">
        <f t="shared" si="0"/>
        <v>4179</v>
      </c>
      <c r="J23" s="41" t="s">
        <v>312</v>
      </c>
      <c r="K23" s="29">
        <v>10</v>
      </c>
      <c r="L23" s="29">
        <f>H23-K23</f>
        <v>11</v>
      </c>
      <c r="M23" s="87"/>
    </row>
    <row r="24" spans="1:14" ht="37.5">
      <c r="A24" s="9">
        <v>18</v>
      </c>
      <c r="B24" s="8" t="s">
        <v>402</v>
      </c>
      <c r="C24" s="8" t="s">
        <v>293</v>
      </c>
      <c r="D24" s="6" t="s">
        <v>9</v>
      </c>
      <c r="E24" s="29">
        <v>2012</v>
      </c>
      <c r="F24" s="70"/>
      <c r="G24" s="29">
        <v>182.28</v>
      </c>
      <c r="H24" s="29">
        <v>20</v>
      </c>
      <c r="I24" s="39">
        <f t="shared" si="0"/>
        <v>3645.6</v>
      </c>
      <c r="J24" s="41" t="s">
        <v>313</v>
      </c>
      <c r="K24" s="29">
        <v>10</v>
      </c>
      <c r="L24" s="29">
        <f>H24-K24</f>
        <v>10</v>
      </c>
      <c r="M24" s="87"/>
    </row>
    <row r="25" spans="1:14" ht="22.5">
      <c r="A25" s="90" t="s">
        <v>99</v>
      </c>
      <c r="B25" s="90"/>
      <c r="C25" s="90"/>
      <c r="D25" s="90"/>
      <c r="E25" s="90"/>
      <c r="F25" s="71">
        <f>SUM(F3:F24)</f>
        <v>40</v>
      </c>
      <c r="G25" s="67"/>
      <c r="H25" s="38">
        <f>SUM(H3:H24)</f>
        <v>345</v>
      </c>
      <c r="I25" s="38">
        <f>SUM(I3:I24)</f>
        <v>73235</v>
      </c>
      <c r="J25" s="29"/>
      <c r="K25" s="29"/>
      <c r="L25" s="29"/>
    </row>
    <row r="26" spans="1:14" ht="18.75">
      <c r="A26" s="29"/>
      <c r="B26" s="6"/>
      <c r="C26" s="6"/>
      <c r="D26" s="6"/>
      <c r="E26" s="29"/>
      <c r="F26" s="29"/>
      <c r="G26" s="29"/>
      <c r="H26" s="39"/>
      <c r="I26" s="29"/>
      <c r="J26" s="29"/>
      <c r="K26" s="29"/>
    </row>
    <row r="27" spans="1:14" ht="18.75">
      <c r="A27" s="29"/>
      <c r="B27" s="6"/>
      <c r="C27" s="6"/>
      <c r="D27" s="6"/>
      <c r="E27" s="29"/>
      <c r="F27" s="29"/>
      <c r="G27" s="29"/>
      <c r="H27" s="39"/>
      <c r="I27" s="29"/>
      <c r="J27" s="29"/>
      <c r="K27" s="29"/>
    </row>
    <row r="28" spans="1:14" ht="18.75">
      <c r="A28" s="29"/>
      <c r="B28" s="6"/>
      <c r="C28" s="6"/>
      <c r="D28" s="6"/>
      <c r="E28" s="29"/>
      <c r="F28" s="29"/>
      <c r="G28" s="29"/>
      <c r="H28" s="39"/>
      <c r="I28" s="29"/>
      <c r="J28" s="29"/>
      <c r="K28" s="29"/>
    </row>
    <row r="29" spans="1:14" ht="18.75">
      <c r="A29" s="29"/>
      <c r="B29" s="6"/>
      <c r="C29" s="6"/>
      <c r="D29" s="6"/>
      <c r="E29" s="29"/>
      <c r="F29" s="29"/>
      <c r="G29" s="29"/>
      <c r="H29" s="39"/>
      <c r="I29" s="29"/>
      <c r="J29" s="29"/>
      <c r="K29" s="29"/>
    </row>
    <row r="30" spans="1:14" ht="18.75">
      <c r="A30" s="29"/>
      <c r="B30" s="6"/>
      <c r="C30" s="6"/>
      <c r="D30" s="6"/>
      <c r="E30" s="29"/>
      <c r="F30" s="29"/>
      <c r="G30" s="29"/>
      <c r="H30" s="39"/>
      <c r="I30" s="29"/>
      <c r="J30" s="29"/>
      <c r="K30" s="29"/>
    </row>
    <row r="31" spans="1:14" ht="18.75">
      <c r="A31" s="29"/>
      <c r="B31" s="6"/>
      <c r="C31" s="6"/>
      <c r="D31" s="6"/>
      <c r="E31" s="29"/>
      <c r="F31" s="29"/>
      <c r="G31" s="29"/>
      <c r="H31" s="39"/>
      <c r="I31" s="29"/>
      <c r="J31" s="29"/>
      <c r="K31" s="29"/>
    </row>
    <row r="32" spans="1:14" ht="18.75">
      <c r="A32" s="29"/>
      <c r="B32" s="6"/>
      <c r="C32" s="6"/>
      <c r="D32" s="6"/>
      <c r="E32" s="29"/>
      <c r="F32" s="29"/>
      <c r="G32" s="29"/>
      <c r="H32" s="39"/>
      <c r="I32" s="29"/>
      <c r="J32" s="29"/>
      <c r="K32" s="29"/>
    </row>
    <row r="33" spans="1:11" ht="18.75">
      <c r="A33" s="29"/>
      <c r="B33" s="6"/>
      <c r="C33" s="6"/>
      <c r="D33" s="6"/>
      <c r="E33" s="29"/>
      <c r="F33" s="29"/>
      <c r="G33" s="29"/>
      <c r="H33" s="39"/>
      <c r="I33" s="29"/>
      <c r="J33" s="29"/>
      <c r="K33" s="29"/>
    </row>
    <row r="34" spans="1:11" ht="18.75">
      <c r="A34" s="29"/>
      <c r="B34" s="6"/>
      <c r="C34" s="6"/>
      <c r="D34" s="6"/>
      <c r="E34" s="29"/>
      <c r="F34" s="29"/>
      <c r="G34" s="29"/>
      <c r="H34" s="39"/>
      <c r="I34" s="29"/>
      <c r="J34" s="29"/>
      <c r="K34" s="29"/>
    </row>
    <row r="35" spans="1:11" ht="18.75">
      <c r="A35" s="29"/>
      <c r="B35" s="6"/>
      <c r="C35" s="6"/>
      <c r="D35" s="6"/>
      <c r="E35" s="29"/>
      <c r="F35" s="29"/>
      <c r="G35" s="29"/>
      <c r="H35" s="39"/>
      <c r="I35" s="29"/>
      <c r="J35" s="29"/>
      <c r="K35" s="29"/>
    </row>
    <row r="36" spans="1:11" ht="18.75">
      <c r="A36" s="29"/>
      <c r="B36" s="6"/>
      <c r="C36" s="6"/>
      <c r="D36" s="6"/>
      <c r="E36" s="29"/>
      <c r="F36" s="29"/>
      <c r="G36" s="29"/>
      <c r="H36" s="39"/>
      <c r="I36" s="29"/>
      <c r="J36" s="29"/>
      <c r="K36" s="29"/>
    </row>
    <row r="37" spans="1:11" ht="18.75">
      <c r="A37" s="29"/>
      <c r="B37" s="6"/>
      <c r="C37" s="6"/>
      <c r="D37" s="6"/>
      <c r="E37" s="29"/>
      <c r="F37" s="29"/>
      <c r="G37" s="29"/>
      <c r="H37" s="39"/>
      <c r="I37" s="29"/>
      <c r="J37" s="29"/>
      <c r="K37" s="29"/>
    </row>
    <row r="38" spans="1:11" ht="18.75">
      <c r="A38" s="29"/>
      <c r="B38" s="6"/>
      <c r="C38" s="6"/>
      <c r="D38" s="6"/>
      <c r="E38" s="29"/>
      <c r="F38" s="29"/>
      <c r="G38" s="29"/>
      <c r="H38" s="39"/>
      <c r="I38" s="29"/>
      <c r="J38" s="29"/>
      <c r="K38" s="29"/>
    </row>
    <row r="39" spans="1:11" ht="18.75">
      <c r="A39" s="29"/>
      <c r="B39" s="6"/>
      <c r="C39" s="6"/>
      <c r="D39" s="6"/>
      <c r="E39" s="29"/>
      <c r="F39" s="29"/>
      <c r="G39" s="29"/>
      <c r="H39" s="39"/>
      <c r="I39" s="29"/>
      <c r="J39" s="29"/>
      <c r="K39" s="29"/>
    </row>
    <row r="40" spans="1:11" ht="18.75">
      <c r="A40" s="29"/>
      <c r="B40" s="6"/>
      <c r="C40" s="6"/>
      <c r="D40" s="6"/>
      <c r="E40" s="29"/>
      <c r="F40" s="29"/>
      <c r="G40" s="29"/>
      <c r="H40" s="39"/>
      <c r="I40" s="29"/>
      <c r="J40" s="29"/>
      <c r="K40" s="29"/>
    </row>
  </sheetData>
  <mergeCells count="12">
    <mergeCell ref="K21:K22"/>
    <mergeCell ref="L21:L22"/>
    <mergeCell ref="A1:K1"/>
    <mergeCell ref="K8:K9"/>
    <mergeCell ref="L8:L9"/>
    <mergeCell ref="K10:K11"/>
    <mergeCell ref="L10:L11"/>
    <mergeCell ref="A25:E25"/>
    <mergeCell ref="A3:A4"/>
    <mergeCell ref="A8:A9"/>
    <mergeCell ref="A10:A11"/>
    <mergeCell ref="A21:A22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topLeftCell="D17" workbookViewId="0">
      <selection activeCell="M3" sqref="M3:M25"/>
    </sheetView>
  </sheetViews>
  <sheetFormatPr defaultRowHeight="15" outlineLevelRow="1"/>
  <cols>
    <col min="2" max="2" width="34.7109375" customWidth="1"/>
    <col min="3" max="3" width="24" customWidth="1"/>
    <col min="4" max="4" width="25" customWidth="1"/>
    <col min="5" max="5" width="15.28515625" customWidth="1"/>
    <col min="6" max="6" width="26.42578125" customWidth="1"/>
    <col min="7" max="7" width="12.7109375" customWidth="1"/>
    <col min="8" max="8" width="17.85546875" customWidth="1"/>
    <col min="9" max="9" width="19.140625" customWidth="1"/>
    <col min="10" max="10" width="16.140625" customWidth="1"/>
    <col min="11" max="11" width="14.140625" customWidth="1"/>
    <col min="12" max="12" width="18.5703125" customWidth="1"/>
    <col min="13" max="13" width="27.85546875" customWidth="1"/>
  </cols>
  <sheetData>
    <row r="1" spans="1:13" ht="22.5">
      <c r="A1" s="91" t="s">
        <v>188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3" ht="112.5">
      <c r="A2" s="4" t="s">
        <v>0</v>
      </c>
      <c r="B2" s="28" t="s">
        <v>1</v>
      </c>
      <c r="C2" s="28" t="s">
        <v>2</v>
      </c>
      <c r="D2" s="28" t="s">
        <v>3</v>
      </c>
      <c r="E2" s="4" t="s">
        <v>4</v>
      </c>
      <c r="F2" s="69" t="s">
        <v>582</v>
      </c>
      <c r="G2" s="28" t="s">
        <v>5</v>
      </c>
      <c r="H2" s="4" t="s">
        <v>6</v>
      </c>
      <c r="I2" s="4" t="s">
        <v>7</v>
      </c>
      <c r="J2" s="4" t="s">
        <v>11</v>
      </c>
      <c r="K2" s="3" t="s">
        <v>22</v>
      </c>
      <c r="L2" s="4" t="s">
        <v>136</v>
      </c>
      <c r="M2" s="4" t="s">
        <v>422</v>
      </c>
    </row>
    <row r="3" spans="1:13" ht="37.5">
      <c r="A3" s="92">
        <v>1</v>
      </c>
      <c r="B3" s="10" t="s">
        <v>137</v>
      </c>
      <c r="C3" s="10" t="s">
        <v>314</v>
      </c>
      <c r="D3" s="6" t="s">
        <v>9</v>
      </c>
      <c r="E3" s="29">
        <v>2012</v>
      </c>
      <c r="F3" s="70"/>
      <c r="G3" s="29">
        <v>234.96</v>
      </c>
      <c r="H3" s="29">
        <v>9</v>
      </c>
      <c r="I3" s="29">
        <f>H3*G3</f>
        <v>2114.64</v>
      </c>
      <c r="J3" s="30" t="s">
        <v>416</v>
      </c>
      <c r="K3" s="29">
        <v>13</v>
      </c>
      <c r="L3" s="29">
        <f>H3-K3</f>
        <v>-4</v>
      </c>
      <c r="M3" s="83"/>
    </row>
    <row r="4" spans="1:13" ht="37.5" hidden="1" outlineLevel="1">
      <c r="A4" s="92"/>
      <c r="B4" s="10" t="s">
        <v>140</v>
      </c>
      <c r="C4" s="10" t="s">
        <v>314</v>
      </c>
      <c r="D4" s="6" t="s">
        <v>9</v>
      </c>
      <c r="E4" s="29">
        <v>2012</v>
      </c>
      <c r="F4" s="70"/>
      <c r="G4" s="29">
        <v>234.96</v>
      </c>
      <c r="H4" s="29">
        <v>9</v>
      </c>
      <c r="I4" s="41">
        <f t="shared" ref="I4:I25" si="0">H4*G4</f>
        <v>2114.64</v>
      </c>
      <c r="J4" s="30" t="s">
        <v>417</v>
      </c>
      <c r="K4" s="29">
        <v>13</v>
      </c>
      <c r="L4" s="29">
        <f>H4-K4</f>
        <v>-4</v>
      </c>
      <c r="M4" s="83"/>
    </row>
    <row r="5" spans="1:13" ht="37.5" collapsed="1">
      <c r="A5" s="9">
        <v>2</v>
      </c>
      <c r="B5" s="10" t="s">
        <v>333</v>
      </c>
      <c r="C5" s="17" t="s">
        <v>315</v>
      </c>
      <c r="D5" s="6" t="s">
        <v>9</v>
      </c>
      <c r="E5" s="29">
        <v>2012</v>
      </c>
      <c r="F5" s="70"/>
      <c r="G5" s="29">
        <v>232.32</v>
      </c>
      <c r="H5" s="29">
        <v>10</v>
      </c>
      <c r="I5" s="41">
        <f t="shared" si="0"/>
        <v>2323.1999999999998</v>
      </c>
      <c r="J5" s="41" t="s">
        <v>316</v>
      </c>
      <c r="K5" s="29">
        <v>13</v>
      </c>
      <c r="L5" s="29">
        <f>H5-K5</f>
        <v>-3</v>
      </c>
      <c r="M5" s="83"/>
    </row>
    <row r="6" spans="1:13" ht="56.25">
      <c r="A6" s="92">
        <v>3</v>
      </c>
      <c r="B6" s="8" t="s">
        <v>317</v>
      </c>
      <c r="C6" s="17" t="s">
        <v>318</v>
      </c>
      <c r="D6" s="6" t="s">
        <v>319</v>
      </c>
      <c r="E6" s="29">
        <v>2013</v>
      </c>
      <c r="F6" s="70">
        <v>10</v>
      </c>
      <c r="G6" s="29">
        <v>489.28</v>
      </c>
      <c r="H6" s="29">
        <v>10</v>
      </c>
      <c r="I6" s="41">
        <f t="shared" si="0"/>
        <v>4892.7999999999993</v>
      </c>
      <c r="J6" s="41" t="s">
        <v>320</v>
      </c>
      <c r="K6" s="95">
        <v>13</v>
      </c>
      <c r="L6" s="95">
        <f>H6+H7-K6</f>
        <v>-2</v>
      </c>
      <c r="M6" s="83"/>
    </row>
    <row r="7" spans="1:13" ht="56.25" hidden="1" outlineLevel="1">
      <c r="A7" s="92"/>
      <c r="B7" s="8" t="s">
        <v>317</v>
      </c>
      <c r="C7" s="17" t="s">
        <v>318</v>
      </c>
      <c r="D7" s="6" t="s">
        <v>319</v>
      </c>
      <c r="E7" s="29">
        <v>2014</v>
      </c>
      <c r="F7" s="70">
        <v>1</v>
      </c>
      <c r="G7" s="29">
        <v>489.28</v>
      </c>
      <c r="H7" s="29">
        <v>1</v>
      </c>
      <c r="I7" s="41">
        <f t="shared" si="0"/>
        <v>489.28</v>
      </c>
      <c r="J7" s="29">
        <v>2444</v>
      </c>
      <c r="K7" s="95"/>
      <c r="L7" s="95"/>
      <c r="M7" s="83"/>
    </row>
    <row r="8" spans="1:13" ht="56.25" hidden="1" outlineLevel="1">
      <c r="A8" s="92"/>
      <c r="B8" s="8" t="s">
        <v>321</v>
      </c>
      <c r="C8" s="10" t="s">
        <v>322</v>
      </c>
      <c r="D8" s="6" t="s">
        <v>319</v>
      </c>
      <c r="E8" s="29">
        <v>2014</v>
      </c>
      <c r="F8" s="70">
        <v>1</v>
      </c>
      <c r="G8" s="29">
        <v>489.28</v>
      </c>
      <c r="H8" s="29">
        <v>1</v>
      </c>
      <c r="I8" s="41">
        <f t="shared" si="0"/>
        <v>489.28</v>
      </c>
      <c r="J8" s="29">
        <v>2445</v>
      </c>
      <c r="K8" s="95">
        <v>13</v>
      </c>
      <c r="L8" s="95">
        <f>H8+H9-K8</f>
        <v>-2</v>
      </c>
      <c r="M8" s="83"/>
    </row>
    <row r="9" spans="1:13" ht="56.25" hidden="1" outlineLevel="1">
      <c r="A9" s="92"/>
      <c r="B9" s="8" t="s">
        <v>321</v>
      </c>
      <c r="C9" s="10" t="s">
        <v>322</v>
      </c>
      <c r="D9" s="6" t="s">
        <v>319</v>
      </c>
      <c r="E9" s="29">
        <v>2013</v>
      </c>
      <c r="F9" s="70">
        <v>10</v>
      </c>
      <c r="G9" s="29">
        <v>489.28</v>
      </c>
      <c r="H9" s="29">
        <v>10</v>
      </c>
      <c r="I9" s="41">
        <f t="shared" si="0"/>
        <v>4892.7999999999993</v>
      </c>
      <c r="J9" s="41" t="s">
        <v>323</v>
      </c>
      <c r="K9" s="95"/>
      <c r="L9" s="95"/>
      <c r="M9" s="83"/>
    </row>
    <row r="10" spans="1:13" ht="18.75" collapsed="1">
      <c r="A10" s="29">
        <v>4</v>
      </c>
      <c r="B10" s="6" t="s">
        <v>327</v>
      </c>
      <c r="C10" s="6" t="s">
        <v>324</v>
      </c>
      <c r="D10" s="6" t="s">
        <v>9</v>
      </c>
      <c r="E10" s="29">
        <v>2014</v>
      </c>
      <c r="F10" s="70">
        <v>15</v>
      </c>
      <c r="G10" s="29">
        <v>300.08</v>
      </c>
      <c r="H10" s="29">
        <v>15</v>
      </c>
      <c r="I10" s="41">
        <f t="shared" si="0"/>
        <v>4501.2</v>
      </c>
      <c r="J10" s="41" t="s">
        <v>325</v>
      </c>
      <c r="K10" s="29">
        <v>13</v>
      </c>
      <c r="L10" s="29">
        <f>H10-K10</f>
        <v>2</v>
      </c>
      <c r="M10" s="83"/>
    </row>
    <row r="11" spans="1:13" ht="56.25">
      <c r="A11" s="92">
        <v>5</v>
      </c>
      <c r="B11" s="17" t="s">
        <v>326</v>
      </c>
      <c r="C11" s="8" t="s">
        <v>328</v>
      </c>
      <c r="D11" s="6" t="s">
        <v>144</v>
      </c>
      <c r="E11" s="29">
        <v>2011</v>
      </c>
      <c r="F11" s="70"/>
      <c r="G11" s="29">
        <v>199.6</v>
      </c>
      <c r="H11" s="29">
        <v>1</v>
      </c>
      <c r="I11" s="41">
        <f t="shared" si="0"/>
        <v>199.6</v>
      </c>
      <c r="J11" s="29">
        <v>2471</v>
      </c>
      <c r="K11" s="95">
        <v>13</v>
      </c>
      <c r="L11" s="95">
        <f>H11+H12-K11</f>
        <v>-5</v>
      </c>
      <c r="M11" s="83"/>
    </row>
    <row r="12" spans="1:13" ht="56.25" hidden="1" outlineLevel="1">
      <c r="A12" s="92"/>
      <c r="B12" s="17" t="s">
        <v>326</v>
      </c>
      <c r="C12" s="8" t="s">
        <v>328</v>
      </c>
      <c r="D12" s="6" t="s">
        <v>144</v>
      </c>
      <c r="E12" s="29">
        <v>2012</v>
      </c>
      <c r="F12" s="70"/>
      <c r="G12" s="29">
        <v>219.56</v>
      </c>
      <c r="H12" s="29">
        <v>7</v>
      </c>
      <c r="I12" s="41">
        <f t="shared" si="0"/>
        <v>1536.92</v>
      </c>
      <c r="J12" s="41" t="s">
        <v>329</v>
      </c>
      <c r="K12" s="95"/>
      <c r="L12" s="95"/>
      <c r="M12" s="83"/>
    </row>
    <row r="13" spans="1:13" ht="18.75" collapsed="1">
      <c r="A13" s="29">
        <v>6</v>
      </c>
      <c r="B13" s="6" t="s">
        <v>247</v>
      </c>
      <c r="C13" s="6" t="s">
        <v>248</v>
      </c>
      <c r="D13" s="6" t="s">
        <v>144</v>
      </c>
      <c r="E13" s="29">
        <v>2009</v>
      </c>
      <c r="F13" s="70"/>
      <c r="G13" s="29">
        <v>211</v>
      </c>
      <c r="H13" s="29">
        <v>15</v>
      </c>
      <c r="I13" s="41">
        <f t="shared" si="0"/>
        <v>3165</v>
      </c>
      <c r="J13" s="41" t="s">
        <v>330</v>
      </c>
      <c r="K13" s="29">
        <v>13</v>
      </c>
      <c r="L13" s="29">
        <f>H13-K13</f>
        <v>2</v>
      </c>
      <c r="M13" s="83"/>
    </row>
    <row r="14" spans="1:13" ht="75">
      <c r="A14" s="9">
        <v>7</v>
      </c>
      <c r="B14" s="10" t="s">
        <v>225</v>
      </c>
      <c r="C14" s="8" t="s">
        <v>331</v>
      </c>
      <c r="D14" s="6" t="s">
        <v>66</v>
      </c>
      <c r="E14" s="29">
        <v>2013</v>
      </c>
      <c r="F14" s="70"/>
      <c r="G14" s="29">
        <v>257.83999999999997</v>
      </c>
      <c r="H14" s="29">
        <v>12</v>
      </c>
      <c r="I14" s="41">
        <f t="shared" si="0"/>
        <v>3094.08</v>
      </c>
      <c r="J14" s="41" t="s">
        <v>332</v>
      </c>
      <c r="K14" s="29">
        <v>13</v>
      </c>
      <c r="L14" s="29">
        <f>H14-K14</f>
        <v>-1</v>
      </c>
      <c r="M14" s="83"/>
    </row>
    <row r="15" spans="1:13" ht="37.5">
      <c r="A15" s="92">
        <v>8</v>
      </c>
      <c r="B15" s="8" t="s">
        <v>334</v>
      </c>
      <c r="C15" s="8" t="s">
        <v>183</v>
      </c>
      <c r="D15" s="6" t="s">
        <v>122</v>
      </c>
      <c r="E15" s="29">
        <v>2013</v>
      </c>
      <c r="F15" s="70"/>
      <c r="G15" s="29">
        <v>230</v>
      </c>
      <c r="H15" s="29">
        <v>14</v>
      </c>
      <c r="I15" s="41">
        <f t="shared" si="0"/>
        <v>3220</v>
      </c>
      <c r="J15" s="30" t="s">
        <v>418</v>
      </c>
      <c r="K15" s="29">
        <v>13</v>
      </c>
      <c r="L15" s="29">
        <f>H15-K15</f>
        <v>1</v>
      </c>
      <c r="M15" s="83"/>
    </row>
    <row r="16" spans="1:13" ht="37.5" hidden="1" outlineLevel="1">
      <c r="A16" s="92"/>
      <c r="B16" s="8" t="s">
        <v>357</v>
      </c>
      <c r="C16" s="8" t="s">
        <v>183</v>
      </c>
      <c r="D16" s="6" t="s">
        <v>122</v>
      </c>
      <c r="E16" s="53">
        <v>2013</v>
      </c>
      <c r="F16" s="70"/>
      <c r="G16" s="53">
        <v>230</v>
      </c>
      <c r="H16" s="53">
        <v>14</v>
      </c>
      <c r="I16" s="53">
        <f t="shared" si="0"/>
        <v>3220</v>
      </c>
      <c r="J16" s="30" t="s">
        <v>419</v>
      </c>
      <c r="K16" s="53">
        <v>13</v>
      </c>
      <c r="L16" s="53">
        <f>H16-K16</f>
        <v>1</v>
      </c>
      <c r="M16" s="83"/>
    </row>
    <row r="17" spans="1:13" ht="18.75" collapsed="1">
      <c r="A17" s="29">
        <v>9</v>
      </c>
      <c r="B17" s="6" t="s">
        <v>160</v>
      </c>
      <c r="C17" s="6" t="s">
        <v>253</v>
      </c>
      <c r="D17" s="6" t="s">
        <v>159</v>
      </c>
      <c r="E17" s="29">
        <v>2013</v>
      </c>
      <c r="F17" s="70"/>
      <c r="G17" s="29">
        <v>198.88</v>
      </c>
      <c r="H17" s="29">
        <v>15</v>
      </c>
      <c r="I17" s="41">
        <f t="shared" si="0"/>
        <v>2983.2</v>
      </c>
      <c r="J17" s="41" t="s">
        <v>335</v>
      </c>
      <c r="K17" s="29">
        <v>13</v>
      </c>
      <c r="L17" s="29">
        <f>H17-K17</f>
        <v>2</v>
      </c>
      <c r="M17" s="83"/>
    </row>
    <row r="18" spans="1:13" ht="18.75">
      <c r="A18" s="92">
        <v>10</v>
      </c>
      <c r="B18" s="6" t="s">
        <v>336</v>
      </c>
      <c r="C18" s="6" t="s">
        <v>184</v>
      </c>
      <c r="D18" s="6" t="s">
        <v>66</v>
      </c>
      <c r="E18" s="29">
        <v>2012</v>
      </c>
      <c r="F18" s="70"/>
      <c r="G18" s="29">
        <v>216</v>
      </c>
      <c r="H18" s="29">
        <v>1</v>
      </c>
      <c r="I18" s="41">
        <f t="shared" si="0"/>
        <v>216</v>
      </c>
      <c r="J18" s="29">
        <v>2529</v>
      </c>
      <c r="K18" s="95">
        <v>13</v>
      </c>
      <c r="L18" s="95">
        <f>H18+H19-K18</f>
        <v>-4</v>
      </c>
      <c r="M18" s="83"/>
    </row>
    <row r="19" spans="1:13" ht="18.75" hidden="1" outlineLevel="1">
      <c r="A19" s="92"/>
      <c r="B19" s="6" t="s">
        <v>336</v>
      </c>
      <c r="C19" s="6" t="s">
        <v>184</v>
      </c>
      <c r="D19" s="6" t="s">
        <v>66</v>
      </c>
      <c r="E19" s="29">
        <v>2013</v>
      </c>
      <c r="F19" s="70"/>
      <c r="G19" s="29">
        <v>230.56</v>
      </c>
      <c r="H19" s="29">
        <v>8</v>
      </c>
      <c r="I19" s="41">
        <f t="shared" si="0"/>
        <v>1844.48</v>
      </c>
      <c r="J19" s="43" t="s">
        <v>337</v>
      </c>
      <c r="K19" s="95"/>
      <c r="L19" s="95"/>
      <c r="M19" s="83"/>
    </row>
    <row r="20" spans="1:13" ht="37.5" collapsed="1">
      <c r="A20" s="9">
        <v>11</v>
      </c>
      <c r="B20" s="10" t="s">
        <v>338</v>
      </c>
      <c r="C20" s="8" t="s">
        <v>339</v>
      </c>
      <c r="D20" s="6" t="s">
        <v>122</v>
      </c>
      <c r="E20" s="29">
        <v>2004</v>
      </c>
      <c r="F20" s="70"/>
      <c r="G20" s="29">
        <v>223.95</v>
      </c>
      <c r="H20" s="29">
        <v>11</v>
      </c>
      <c r="I20" s="41">
        <f t="shared" si="0"/>
        <v>2463.4499999999998</v>
      </c>
      <c r="J20" s="43" t="s">
        <v>340</v>
      </c>
      <c r="K20" s="29">
        <v>13</v>
      </c>
      <c r="L20" s="29">
        <f t="shared" ref="L20:L25" si="1">H20-K20</f>
        <v>-2</v>
      </c>
      <c r="M20" s="83"/>
    </row>
    <row r="21" spans="1:13" ht="56.25">
      <c r="A21" s="9">
        <v>12</v>
      </c>
      <c r="B21" s="8" t="s">
        <v>341</v>
      </c>
      <c r="C21" s="6" t="s">
        <v>342</v>
      </c>
      <c r="D21" s="6" t="s">
        <v>122</v>
      </c>
      <c r="E21" s="29">
        <v>2004</v>
      </c>
      <c r="F21" s="70"/>
      <c r="G21" s="29">
        <v>223.95</v>
      </c>
      <c r="H21" s="29">
        <v>11</v>
      </c>
      <c r="I21" s="41">
        <f t="shared" si="0"/>
        <v>2463.4499999999998</v>
      </c>
      <c r="J21" s="43" t="s">
        <v>343</v>
      </c>
      <c r="K21" s="29">
        <v>13</v>
      </c>
      <c r="L21" s="29">
        <f t="shared" si="1"/>
        <v>-2</v>
      </c>
      <c r="M21" s="83"/>
    </row>
    <row r="22" spans="1:13" ht="75">
      <c r="A22" s="9">
        <v>13</v>
      </c>
      <c r="B22" s="8" t="s">
        <v>344</v>
      </c>
      <c r="C22" s="6" t="s">
        <v>287</v>
      </c>
      <c r="D22" s="6" t="s">
        <v>122</v>
      </c>
      <c r="E22" s="29">
        <v>2006</v>
      </c>
      <c r="F22" s="70"/>
      <c r="G22" s="29">
        <v>165</v>
      </c>
      <c r="H22" s="29">
        <v>13</v>
      </c>
      <c r="I22" s="41">
        <f t="shared" si="0"/>
        <v>2145</v>
      </c>
      <c r="J22" s="43" t="s">
        <v>345</v>
      </c>
      <c r="K22" s="29">
        <v>13</v>
      </c>
      <c r="L22" s="29">
        <f t="shared" si="1"/>
        <v>0</v>
      </c>
      <c r="M22" s="83"/>
    </row>
    <row r="23" spans="1:13" ht="56.25">
      <c r="A23" s="9">
        <v>14</v>
      </c>
      <c r="B23" s="10" t="s">
        <v>171</v>
      </c>
      <c r="C23" s="8" t="s">
        <v>346</v>
      </c>
      <c r="D23" s="6" t="s">
        <v>9</v>
      </c>
      <c r="E23" s="29">
        <v>2017</v>
      </c>
      <c r="F23" s="70"/>
      <c r="G23" s="29">
        <v>376.64</v>
      </c>
      <c r="H23" s="29">
        <v>8</v>
      </c>
      <c r="I23" s="41">
        <f t="shared" si="0"/>
        <v>3013.12</v>
      </c>
      <c r="J23" s="43" t="s">
        <v>347</v>
      </c>
      <c r="K23" s="29">
        <v>13</v>
      </c>
      <c r="L23" s="29">
        <f t="shared" si="1"/>
        <v>-5</v>
      </c>
      <c r="M23" s="83"/>
    </row>
    <row r="24" spans="1:13" ht="56.25">
      <c r="A24" s="9">
        <v>15</v>
      </c>
      <c r="B24" s="10" t="s">
        <v>205</v>
      </c>
      <c r="C24" s="8" t="s">
        <v>227</v>
      </c>
      <c r="D24" s="6" t="s">
        <v>228</v>
      </c>
      <c r="E24" s="43"/>
      <c r="F24" s="70"/>
      <c r="G24" s="43"/>
      <c r="H24" s="43">
        <v>0</v>
      </c>
      <c r="I24" s="43"/>
      <c r="J24" s="43"/>
      <c r="K24" s="43">
        <v>13</v>
      </c>
      <c r="L24" s="43">
        <f t="shared" si="1"/>
        <v>-13</v>
      </c>
      <c r="M24" s="83"/>
    </row>
    <row r="25" spans="1:13" ht="56.25">
      <c r="A25" s="9">
        <v>16</v>
      </c>
      <c r="B25" s="10" t="s">
        <v>70</v>
      </c>
      <c r="C25" s="8" t="s">
        <v>210</v>
      </c>
      <c r="D25" s="6" t="s">
        <v>9</v>
      </c>
      <c r="E25" s="29">
        <v>2011</v>
      </c>
      <c r="F25" s="70">
        <v>10</v>
      </c>
      <c r="G25" s="29">
        <v>442.68</v>
      </c>
      <c r="H25" s="29">
        <v>10</v>
      </c>
      <c r="I25" s="41">
        <f t="shared" si="0"/>
        <v>4426.8</v>
      </c>
      <c r="J25" s="43" t="s">
        <v>348</v>
      </c>
      <c r="K25" s="29">
        <v>13</v>
      </c>
      <c r="L25" s="29">
        <f t="shared" si="1"/>
        <v>-3</v>
      </c>
      <c r="M25" s="83"/>
    </row>
    <row r="26" spans="1:13" ht="22.5">
      <c r="A26" s="90" t="s">
        <v>99</v>
      </c>
      <c r="B26" s="90"/>
      <c r="C26" s="90"/>
      <c r="D26" s="90"/>
      <c r="E26" s="90"/>
      <c r="F26" s="71">
        <f>SUM(F3:F25)</f>
        <v>47</v>
      </c>
      <c r="G26" s="67"/>
      <c r="H26" s="42">
        <f>SUM(H3:H25)</f>
        <v>205</v>
      </c>
      <c r="I26" s="42">
        <f>SUM(I3:I25)</f>
        <v>55808.94</v>
      </c>
      <c r="J26" s="29"/>
      <c r="K26" s="29"/>
      <c r="L26" s="29"/>
    </row>
    <row r="27" spans="1:13" ht="18.75">
      <c r="A27" s="29"/>
      <c r="B27" s="6"/>
      <c r="C27" s="6"/>
      <c r="D27" s="6"/>
      <c r="E27" s="29"/>
      <c r="F27" s="74"/>
      <c r="G27" s="29"/>
      <c r="H27" s="43"/>
      <c r="I27" s="29"/>
      <c r="J27" s="29"/>
      <c r="K27" s="29"/>
    </row>
    <row r="28" spans="1:13" ht="18.75">
      <c r="A28" s="29"/>
      <c r="B28" s="6"/>
      <c r="C28" s="6"/>
      <c r="D28" s="6"/>
      <c r="E28" s="29"/>
      <c r="F28" s="29"/>
      <c r="G28" s="29"/>
      <c r="H28" s="43"/>
      <c r="I28" s="29"/>
      <c r="J28" s="29"/>
      <c r="K28" s="29"/>
    </row>
    <row r="29" spans="1:13" ht="18.75">
      <c r="A29" s="29"/>
      <c r="B29" s="6"/>
      <c r="C29" s="6"/>
      <c r="D29" s="6"/>
      <c r="E29" s="29"/>
      <c r="F29" s="29"/>
      <c r="G29" s="29"/>
      <c r="H29" s="43"/>
      <c r="I29" s="29"/>
      <c r="J29" s="29"/>
      <c r="K29" s="29"/>
    </row>
    <row r="30" spans="1:13" ht="18.75">
      <c r="A30" s="29"/>
      <c r="B30" s="6"/>
      <c r="C30" s="6"/>
      <c r="D30" s="6"/>
      <c r="E30" s="29"/>
      <c r="F30" s="29"/>
      <c r="G30" s="29"/>
      <c r="H30" s="43"/>
      <c r="I30" s="29"/>
      <c r="J30" s="29"/>
      <c r="K30" s="29"/>
    </row>
    <row r="31" spans="1:13" ht="18.75">
      <c r="A31" s="29"/>
      <c r="B31" s="6"/>
      <c r="C31" s="6"/>
      <c r="D31" s="6"/>
      <c r="E31" s="29"/>
      <c r="F31" s="29"/>
      <c r="G31" s="29"/>
      <c r="H31" s="43"/>
      <c r="I31" s="29"/>
      <c r="J31" s="29"/>
      <c r="K31" s="29"/>
    </row>
    <row r="32" spans="1:13" ht="18.75">
      <c r="A32" s="29"/>
      <c r="B32" s="6"/>
      <c r="C32" s="6"/>
      <c r="D32" s="6"/>
      <c r="E32" s="29"/>
      <c r="F32" s="29"/>
      <c r="G32" s="29"/>
      <c r="H32" s="43"/>
      <c r="I32" s="29"/>
      <c r="J32" s="29"/>
      <c r="K32" s="29"/>
    </row>
    <row r="33" spans="1:11" ht="18.75">
      <c r="A33" s="29"/>
      <c r="B33" s="6"/>
      <c r="C33" s="6"/>
      <c r="D33" s="6"/>
      <c r="E33" s="29"/>
      <c r="F33" s="29"/>
      <c r="G33" s="29"/>
      <c r="H33" s="43"/>
      <c r="I33" s="29"/>
      <c r="J33" s="29"/>
      <c r="K33" s="29"/>
    </row>
    <row r="34" spans="1:11" ht="18.75">
      <c r="A34" s="29"/>
      <c r="B34" s="6"/>
      <c r="C34" s="6"/>
      <c r="D34" s="6"/>
      <c r="E34" s="29"/>
      <c r="F34" s="29"/>
      <c r="G34" s="29"/>
      <c r="H34" s="43"/>
      <c r="I34" s="29"/>
      <c r="J34" s="29"/>
      <c r="K34" s="29"/>
    </row>
    <row r="35" spans="1:11" ht="18.75">
      <c r="A35" s="29"/>
      <c r="B35" s="6"/>
      <c r="C35" s="6"/>
      <c r="D35" s="6"/>
      <c r="E35" s="29"/>
      <c r="F35" s="29"/>
      <c r="G35" s="29"/>
      <c r="H35" s="43"/>
      <c r="I35" s="29"/>
      <c r="J35" s="29"/>
      <c r="K35" s="29"/>
    </row>
    <row r="36" spans="1:11" ht="18.75">
      <c r="A36" s="29"/>
      <c r="B36" s="6"/>
      <c r="C36" s="6"/>
      <c r="D36" s="6"/>
      <c r="E36" s="29"/>
      <c r="F36" s="29"/>
      <c r="G36" s="29"/>
      <c r="H36" s="43"/>
      <c r="I36" s="29"/>
      <c r="J36" s="29"/>
      <c r="K36" s="29"/>
    </row>
    <row r="37" spans="1:11" ht="18.75">
      <c r="A37" s="29"/>
      <c r="B37" s="6"/>
      <c r="C37" s="6"/>
      <c r="D37" s="6"/>
      <c r="E37" s="29"/>
      <c r="F37" s="29"/>
      <c r="G37" s="29"/>
      <c r="H37" s="43"/>
      <c r="I37" s="29"/>
      <c r="J37" s="29"/>
      <c r="K37" s="29"/>
    </row>
    <row r="38" spans="1:11" ht="18.75">
      <c r="A38" s="29"/>
      <c r="B38" s="6"/>
      <c r="C38" s="6"/>
      <c r="D38" s="6"/>
      <c r="E38" s="29"/>
      <c r="F38" s="29"/>
      <c r="G38" s="29"/>
      <c r="H38" s="43"/>
      <c r="I38" s="29"/>
      <c r="J38" s="29"/>
      <c r="K38" s="29"/>
    </row>
    <row r="39" spans="1:11" ht="18.75">
      <c r="A39" s="29"/>
      <c r="B39" s="6"/>
      <c r="C39" s="6"/>
      <c r="D39" s="6"/>
      <c r="E39" s="29"/>
      <c r="F39" s="29"/>
      <c r="G39" s="29"/>
      <c r="H39" s="43"/>
      <c r="I39" s="29"/>
      <c r="J39" s="29"/>
      <c r="K39" s="29"/>
    </row>
    <row r="40" spans="1:11" ht="18.75">
      <c r="A40" s="29"/>
      <c r="B40" s="6"/>
      <c r="C40" s="6"/>
      <c r="D40" s="6"/>
      <c r="E40" s="29"/>
      <c r="F40" s="29"/>
      <c r="G40" s="29"/>
      <c r="H40" s="43"/>
      <c r="I40" s="29"/>
      <c r="J40" s="29"/>
      <c r="K40" s="29"/>
    </row>
  </sheetData>
  <mergeCells count="15">
    <mergeCell ref="K11:K12"/>
    <mergeCell ref="L11:L12"/>
    <mergeCell ref="K18:K19"/>
    <mergeCell ref="L18:L19"/>
    <mergeCell ref="A1:K1"/>
    <mergeCell ref="K6:K7"/>
    <mergeCell ref="L6:L7"/>
    <mergeCell ref="K8:K9"/>
    <mergeCell ref="L8:L9"/>
    <mergeCell ref="A26:E26"/>
    <mergeCell ref="A3:A4"/>
    <mergeCell ref="A6:A9"/>
    <mergeCell ref="A11:A12"/>
    <mergeCell ref="A15:A16"/>
    <mergeCell ref="A18:A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M8" sqref="M8"/>
    </sheetView>
  </sheetViews>
  <sheetFormatPr defaultRowHeight="15" outlineLevelRow="1"/>
  <cols>
    <col min="2" max="2" width="35.28515625" customWidth="1"/>
    <col min="3" max="3" width="24.42578125" customWidth="1"/>
    <col min="4" max="4" width="24.140625" customWidth="1"/>
    <col min="5" max="5" width="15.85546875" customWidth="1"/>
    <col min="6" max="6" width="25.28515625" customWidth="1"/>
    <col min="7" max="7" width="13" customWidth="1"/>
    <col min="8" max="9" width="17.85546875" customWidth="1"/>
    <col min="10" max="10" width="14.140625" customWidth="1"/>
    <col min="11" max="11" width="15.28515625" customWidth="1"/>
    <col min="12" max="12" width="18.28515625" customWidth="1"/>
    <col min="13" max="13" width="27.42578125" customWidth="1"/>
  </cols>
  <sheetData>
    <row r="1" spans="1:13" ht="22.5">
      <c r="A1" s="91" t="s">
        <v>189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3" ht="112.5">
      <c r="A2" s="4" t="s">
        <v>0</v>
      </c>
      <c r="B2" s="28" t="s">
        <v>1</v>
      </c>
      <c r="C2" s="28" t="s">
        <v>2</v>
      </c>
      <c r="D2" s="28" t="s">
        <v>3</v>
      </c>
      <c r="E2" s="4" t="s">
        <v>4</v>
      </c>
      <c r="F2" s="69" t="s">
        <v>582</v>
      </c>
      <c r="G2" s="28" t="s">
        <v>5</v>
      </c>
      <c r="H2" s="4" t="s">
        <v>6</v>
      </c>
      <c r="I2" s="4" t="s">
        <v>7</v>
      </c>
      <c r="J2" s="4" t="s">
        <v>11</v>
      </c>
      <c r="K2" s="3" t="s">
        <v>22</v>
      </c>
      <c r="L2" s="4" t="s">
        <v>136</v>
      </c>
      <c r="M2" s="4" t="s">
        <v>422</v>
      </c>
    </row>
    <row r="3" spans="1:13" ht="18.75">
      <c r="A3" s="92">
        <v>1</v>
      </c>
      <c r="B3" s="6" t="s">
        <v>137</v>
      </c>
      <c r="C3" s="6" t="s">
        <v>349</v>
      </c>
      <c r="D3" s="6" t="s">
        <v>9</v>
      </c>
      <c r="E3" s="29">
        <v>2011</v>
      </c>
      <c r="F3" s="70"/>
      <c r="G3" s="29">
        <v>234.96</v>
      </c>
      <c r="H3" s="29">
        <v>9</v>
      </c>
      <c r="I3" s="29">
        <f>H3*G3</f>
        <v>2114.64</v>
      </c>
      <c r="J3" s="43" t="s">
        <v>350</v>
      </c>
      <c r="K3" s="29">
        <v>8</v>
      </c>
      <c r="L3" s="29">
        <f t="shared" ref="L3:L21" si="0">H3-K3</f>
        <v>1</v>
      </c>
      <c r="M3" s="87"/>
    </row>
    <row r="4" spans="1:13" ht="18.75" hidden="1" outlineLevel="1">
      <c r="A4" s="92"/>
      <c r="B4" s="6" t="s">
        <v>140</v>
      </c>
      <c r="C4" s="6" t="s">
        <v>349</v>
      </c>
      <c r="D4" s="6" t="s">
        <v>9</v>
      </c>
      <c r="E4" s="29">
        <v>2011</v>
      </c>
      <c r="F4" s="70"/>
      <c r="G4" s="29">
        <v>234.96</v>
      </c>
      <c r="H4" s="29">
        <v>8</v>
      </c>
      <c r="I4" s="43">
        <f t="shared" ref="I4:I24" si="1">H4*G4</f>
        <v>1879.68</v>
      </c>
      <c r="J4" s="43" t="s">
        <v>351</v>
      </c>
      <c r="K4" s="29">
        <v>8</v>
      </c>
      <c r="L4" s="29">
        <f t="shared" si="0"/>
        <v>0</v>
      </c>
      <c r="M4" s="87"/>
    </row>
    <row r="5" spans="1:13" ht="37.5" collapsed="1">
      <c r="A5" s="68">
        <v>2</v>
      </c>
      <c r="B5" s="10" t="s">
        <v>333</v>
      </c>
      <c r="C5" s="17" t="s">
        <v>315</v>
      </c>
      <c r="D5" s="6" t="s">
        <v>9</v>
      </c>
      <c r="E5" s="29"/>
      <c r="F5" s="70"/>
      <c r="G5" s="29"/>
      <c r="H5" s="29">
        <v>0</v>
      </c>
      <c r="I5" s="43">
        <f t="shared" si="1"/>
        <v>0</v>
      </c>
      <c r="J5" s="29"/>
      <c r="K5" s="29">
        <v>8</v>
      </c>
      <c r="L5" s="29">
        <f t="shared" si="0"/>
        <v>-8</v>
      </c>
      <c r="M5" s="87"/>
    </row>
    <row r="6" spans="1:13" ht="56.25">
      <c r="A6" s="92">
        <v>3</v>
      </c>
      <c r="B6" s="8" t="s">
        <v>317</v>
      </c>
      <c r="C6" s="17" t="s">
        <v>318</v>
      </c>
      <c r="D6" s="6" t="s">
        <v>319</v>
      </c>
      <c r="E6" s="29">
        <v>2013</v>
      </c>
      <c r="F6" s="70">
        <v>12</v>
      </c>
      <c r="G6" s="29">
        <v>482.24</v>
      </c>
      <c r="H6" s="29">
        <v>12</v>
      </c>
      <c r="I6" s="43">
        <f t="shared" si="1"/>
        <v>5786.88</v>
      </c>
      <c r="J6" s="43" t="s">
        <v>352</v>
      </c>
      <c r="K6" s="29">
        <v>8</v>
      </c>
      <c r="L6" s="29">
        <f t="shared" si="0"/>
        <v>4</v>
      </c>
      <c r="M6" s="86" t="s">
        <v>627</v>
      </c>
    </row>
    <row r="7" spans="1:13" ht="56.25" outlineLevel="1">
      <c r="A7" s="92"/>
      <c r="B7" s="8" t="s">
        <v>321</v>
      </c>
      <c r="C7" s="10" t="s">
        <v>322</v>
      </c>
      <c r="D7" s="6" t="s">
        <v>319</v>
      </c>
      <c r="E7" s="29">
        <v>2013</v>
      </c>
      <c r="F7" s="70">
        <v>12</v>
      </c>
      <c r="G7" s="29">
        <v>482.24</v>
      </c>
      <c r="H7" s="29">
        <v>12</v>
      </c>
      <c r="I7" s="43">
        <f t="shared" si="1"/>
        <v>5786.88</v>
      </c>
      <c r="J7" s="43" t="s">
        <v>353</v>
      </c>
      <c r="K7" s="29">
        <v>8</v>
      </c>
      <c r="L7" s="29">
        <f t="shared" si="0"/>
        <v>4</v>
      </c>
      <c r="M7" s="86" t="s">
        <v>628</v>
      </c>
    </row>
    <row r="8" spans="1:13" ht="18.75">
      <c r="A8" s="29">
        <v>4</v>
      </c>
      <c r="B8" s="6" t="s">
        <v>327</v>
      </c>
      <c r="C8" s="6" t="s">
        <v>324</v>
      </c>
      <c r="D8" s="6" t="s">
        <v>9</v>
      </c>
      <c r="E8" s="43">
        <v>2014</v>
      </c>
      <c r="F8" s="70">
        <v>9</v>
      </c>
      <c r="G8" s="43">
        <v>300.08</v>
      </c>
      <c r="H8" s="29">
        <v>9</v>
      </c>
      <c r="I8" s="43">
        <f t="shared" si="1"/>
        <v>2700.72</v>
      </c>
      <c r="J8" s="43" t="s">
        <v>354</v>
      </c>
      <c r="K8" s="29">
        <v>8</v>
      </c>
      <c r="L8" s="29">
        <f t="shared" si="0"/>
        <v>1</v>
      </c>
      <c r="M8" s="87"/>
    </row>
    <row r="9" spans="1:13" ht="56.25">
      <c r="A9" s="9">
        <v>5</v>
      </c>
      <c r="B9" s="17" t="s">
        <v>326</v>
      </c>
      <c r="C9" s="8" t="s">
        <v>328</v>
      </c>
      <c r="D9" s="6" t="s">
        <v>144</v>
      </c>
      <c r="E9" s="29"/>
      <c r="F9" s="70"/>
      <c r="G9" s="29"/>
      <c r="H9" s="29">
        <v>0</v>
      </c>
      <c r="I9" s="43">
        <f t="shared" si="1"/>
        <v>0</v>
      </c>
      <c r="J9" s="29"/>
      <c r="K9" s="29">
        <v>8</v>
      </c>
      <c r="L9" s="29">
        <f t="shared" si="0"/>
        <v>-8</v>
      </c>
      <c r="M9" s="87"/>
    </row>
    <row r="10" spans="1:13" ht="18.75">
      <c r="A10" s="92">
        <v>6</v>
      </c>
      <c r="B10" s="6" t="s">
        <v>247</v>
      </c>
      <c r="C10" s="6" t="s">
        <v>248</v>
      </c>
      <c r="D10" s="6" t="s">
        <v>144</v>
      </c>
      <c r="E10" s="29">
        <v>2009</v>
      </c>
      <c r="F10" s="70"/>
      <c r="G10" s="29">
        <v>239.01</v>
      </c>
      <c r="H10" s="29">
        <v>1</v>
      </c>
      <c r="I10" s="43">
        <f t="shared" si="1"/>
        <v>239.01</v>
      </c>
      <c r="J10" s="29">
        <v>2643</v>
      </c>
      <c r="K10" s="95">
        <v>8</v>
      </c>
      <c r="L10" s="95">
        <f>H10+H11-K10</f>
        <v>-1</v>
      </c>
      <c r="M10" s="87"/>
    </row>
    <row r="11" spans="1:13" ht="18.75" hidden="1" outlineLevel="1">
      <c r="A11" s="92"/>
      <c r="B11" s="6" t="s">
        <v>247</v>
      </c>
      <c r="C11" s="6" t="s">
        <v>248</v>
      </c>
      <c r="D11" s="6" t="s">
        <v>144</v>
      </c>
      <c r="E11" s="29">
        <v>2011</v>
      </c>
      <c r="F11" s="70"/>
      <c r="G11" s="29">
        <v>239.01</v>
      </c>
      <c r="H11" s="29">
        <v>6</v>
      </c>
      <c r="I11" s="43">
        <f t="shared" si="1"/>
        <v>1434.06</v>
      </c>
      <c r="J11" s="43" t="s">
        <v>355</v>
      </c>
      <c r="K11" s="95"/>
      <c r="L11" s="95"/>
      <c r="M11" s="87"/>
    </row>
    <row r="12" spans="1:13" ht="75" collapsed="1">
      <c r="A12" s="9">
        <v>7</v>
      </c>
      <c r="B12" s="10" t="s">
        <v>225</v>
      </c>
      <c r="C12" s="8" t="s">
        <v>331</v>
      </c>
      <c r="D12" s="6" t="s">
        <v>66</v>
      </c>
      <c r="E12" s="29">
        <v>2013</v>
      </c>
      <c r="F12" s="70"/>
      <c r="G12" s="29">
        <v>257.83999999999997</v>
      </c>
      <c r="H12" s="29">
        <v>12</v>
      </c>
      <c r="I12" s="43">
        <f t="shared" si="1"/>
        <v>3094.08</v>
      </c>
      <c r="J12" s="43" t="s">
        <v>356</v>
      </c>
      <c r="K12" s="29">
        <v>8</v>
      </c>
      <c r="L12" s="29">
        <f t="shared" si="0"/>
        <v>4</v>
      </c>
      <c r="M12" s="87"/>
    </row>
    <row r="13" spans="1:13" ht="37.5">
      <c r="A13" s="9">
        <v>8</v>
      </c>
      <c r="B13" s="17" t="s">
        <v>420</v>
      </c>
      <c r="C13" s="17" t="s">
        <v>183</v>
      </c>
      <c r="D13" s="6" t="s">
        <v>122</v>
      </c>
      <c r="E13" s="43"/>
      <c r="F13" s="70"/>
      <c r="G13" s="43"/>
      <c r="H13" s="29"/>
      <c r="I13" s="43">
        <f t="shared" si="1"/>
        <v>0</v>
      </c>
      <c r="J13" s="43"/>
      <c r="K13" s="29">
        <v>8</v>
      </c>
      <c r="L13" s="29">
        <f t="shared" si="0"/>
        <v>-8</v>
      </c>
      <c r="M13" s="87"/>
    </row>
    <row r="14" spans="1:13" ht="18.75">
      <c r="A14" s="92">
        <v>9</v>
      </c>
      <c r="B14" s="6" t="s">
        <v>160</v>
      </c>
      <c r="C14" s="6" t="s">
        <v>253</v>
      </c>
      <c r="D14" s="6" t="s">
        <v>159</v>
      </c>
      <c r="E14" s="29">
        <v>2010</v>
      </c>
      <c r="F14" s="70"/>
      <c r="G14" s="29">
        <v>233</v>
      </c>
      <c r="H14" s="29">
        <v>3</v>
      </c>
      <c r="I14" s="43">
        <f t="shared" si="1"/>
        <v>699</v>
      </c>
      <c r="J14" s="43" t="s">
        <v>358</v>
      </c>
      <c r="K14" s="95">
        <v>8</v>
      </c>
      <c r="L14" s="95">
        <f>H14+H15-K14</f>
        <v>7</v>
      </c>
      <c r="M14" s="87"/>
    </row>
    <row r="15" spans="1:13" ht="18.75" hidden="1" outlineLevel="1">
      <c r="A15" s="92"/>
      <c r="B15" s="6" t="s">
        <v>160</v>
      </c>
      <c r="C15" s="6" t="s">
        <v>253</v>
      </c>
      <c r="D15" s="6" t="s">
        <v>159</v>
      </c>
      <c r="E15" s="29">
        <v>2013</v>
      </c>
      <c r="F15" s="70"/>
      <c r="G15" s="29">
        <v>198.88</v>
      </c>
      <c r="H15" s="29">
        <v>12</v>
      </c>
      <c r="I15" s="43">
        <f t="shared" si="1"/>
        <v>2386.56</v>
      </c>
      <c r="J15" s="43" t="s">
        <v>359</v>
      </c>
      <c r="K15" s="95"/>
      <c r="L15" s="95"/>
      <c r="M15" s="87"/>
    </row>
    <row r="16" spans="1:13" ht="18.75" collapsed="1">
      <c r="A16" s="29">
        <v>10</v>
      </c>
      <c r="B16" s="6" t="s">
        <v>336</v>
      </c>
      <c r="C16" s="6" t="s">
        <v>184</v>
      </c>
      <c r="D16" s="6" t="s">
        <v>66</v>
      </c>
      <c r="E16" s="43">
        <v>2013</v>
      </c>
      <c r="F16" s="70"/>
      <c r="G16" s="43">
        <v>230.56</v>
      </c>
      <c r="H16" s="43">
        <v>8</v>
      </c>
      <c r="I16" s="43">
        <f t="shared" si="1"/>
        <v>1844.48</v>
      </c>
      <c r="J16" s="43" t="s">
        <v>360</v>
      </c>
      <c r="K16" s="29">
        <v>8</v>
      </c>
      <c r="L16" s="29">
        <f t="shared" si="0"/>
        <v>0</v>
      </c>
      <c r="M16" s="87"/>
    </row>
    <row r="17" spans="1:13" ht="75">
      <c r="A17" s="9">
        <v>11</v>
      </c>
      <c r="B17" s="17" t="s">
        <v>361</v>
      </c>
      <c r="C17" s="8" t="s">
        <v>362</v>
      </c>
      <c r="D17" s="6" t="s">
        <v>122</v>
      </c>
      <c r="E17" s="29">
        <v>2005</v>
      </c>
      <c r="F17" s="70"/>
      <c r="G17" s="29">
        <v>121</v>
      </c>
      <c r="H17" s="29">
        <v>13</v>
      </c>
      <c r="I17" s="43">
        <f t="shared" si="1"/>
        <v>1573</v>
      </c>
      <c r="J17" s="43" t="s">
        <v>363</v>
      </c>
      <c r="K17" s="29">
        <v>8</v>
      </c>
      <c r="L17" s="29">
        <f t="shared" si="0"/>
        <v>5</v>
      </c>
      <c r="M17" s="87"/>
    </row>
    <row r="18" spans="1:13" ht="56.25">
      <c r="A18" s="9">
        <v>12</v>
      </c>
      <c r="B18" s="10" t="s">
        <v>364</v>
      </c>
      <c r="C18" s="8" t="s">
        <v>365</v>
      </c>
      <c r="D18" s="6" t="s">
        <v>9</v>
      </c>
      <c r="E18" s="29">
        <v>2008</v>
      </c>
      <c r="F18" s="70"/>
      <c r="G18" s="29">
        <v>121</v>
      </c>
      <c r="H18" s="29">
        <v>12</v>
      </c>
      <c r="I18" s="43">
        <f t="shared" si="1"/>
        <v>1452</v>
      </c>
      <c r="J18" s="43" t="s">
        <v>366</v>
      </c>
      <c r="K18" s="29">
        <v>8</v>
      </c>
      <c r="L18" s="29">
        <f t="shared" si="0"/>
        <v>4</v>
      </c>
      <c r="M18" s="87"/>
    </row>
    <row r="19" spans="1:13" ht="47.25">
      <c r="A19" s="29">
        <v>13</v>
      </c>
      <c r="B19" s="6" t="s">
        <v>367</v>
      </c>
      <c r="C19" s="6" t="s">
        <v>368</v>
      </c>
      <c r="D19" s="6" t="s">
        <v>122</v>
      </c>
      <c r="E19" s="29">
        <v>2007</v>
      </c>
      <c r="F19" s="70"/>
      <c r="G19" s="29">
        <v>121</v>
      </c>
      <c r="H19" s="29">
        <v>15</v>
      </c>
      <c r="I19" s="43">
        <f t="shared" si="1"/>
        <v>1815</v>
      </c>
      <c r="J19" s="43" t="s">
        <v>369</v>
      </c>
      <c r="K19" s="29">
        <v>8</v>
      </c>
      <c r="L19" s="29">
        <f t="shared" si="0"/>
        <v>7</v>
      </c>
      <c r="M19" s="80" t="s">
        <v>619</v>
      </c>
    </row>
    <row r="20" spans="1:13" ht="56.25">
      <c r="A20" s="9">
        <v>14</v>
      </c>
      <c r="B20" s="10" t="s">
        <v>171</v>
      </c>
      <c r="C20" s="8" t="s">
        <v>370</v>
      </c>
      <c r="D20" s="6" t="s">
        <v>9</v>
      </c>
      <c r="E20" s="29">
        <v>2017</v>
      </c>
      <c r="F20" s="70"/>
      <c r="G20" s="29">
        <v>376.64</v>
      </c>
      <c r="H20" s="29">
        <v>8</v>
      </c>
      <c r="I20" s="43">
        <f t="shared" si="1"/>
        <v>3013.12</v>
      </c>
      <c r="J20" s="43" t="s">
        <v>371</v>
      </c>
      <c r="K20" s="29">
        <v>8</v>
      </c>
      <c r="L20" s="29">
        <f t="shared" si="0"/>
        <v>0</v>
      </c>
      <c r="M20" s="86" t="s">
        <v>626</v>
      </c>
    </row>
    <row r="21" spans="1:13" ht="56.25">
      <c r="A21" s="9">
        <v>15</v>
      </c>
      <c r="B21" s="10" t="s">
        <v>205</v>
      </c>
      <c r="C21" s="8" t="s">
        <v>372</v>
      </c>
      <c r="D21" s="6" t="s">
        <v>9</v>
      </c>
      <c r="E21" s="29">
        <v>2002</v>
      </c>
      <c r="F21" s="70"/>
      <c r="G21" s="29">
        <v>98</v>
      </c>
      <c r="H21" s="29">
        <v>8</v>
      </c>
      <c r="I21" s="43">
        <f t="shared" si="1"/>
        <v>784</v>
      </c>
      <c r="J21" s="43" t="s">
        <v>373</v>
      </c>
      <c r="K21" s="29">
        <v>8</v>
      </c>
      <c r="L21" s="29">
        <f t="shared" si="0"/>
        <v>0</v>
      </c>
      <c r="M21" s="87"/>
    </row>
    <row r="22" spans="1:13" ht="56.25">
      <c r="A22" s="9">
        <v>16</v>
      </c>
      <c r="B22" s="10" t="s">
        <v>70</v>
      </c>
      <c r="C22" s="8" t="s">
        <v>210</v>
      </c>
      <c r="D22" s="6" t="s">
        <v>9</v>
      </c>
      <c r="E22" s="43">
        <v>2011</v>
      </c>
      <c r="F22" s="70">
        <v>10</v>
      </c>
      <c r="G22" s="43">
        <v>442.68</v>
      </c>
      <c r="H22" s="43">
        <v>10</v>
      </c>
      <c r="I22" s="43">
        <f t="shared" si="1"/>
        <v>4426.8</v>
      </c>
      <c r="J22" s="43" t="s">
        <v>374</v>
      </c>
      <c r="K22" s="61">
        <v>8</v>
      </c>
      <c r="L22" s="61">
        <f>H22-K22</f>
        <v>2</v>
      </c>
      <c r="M22" s="87"/>
    </row>
    <row r="23" spans="1:13" ht="18.75">
      <c r="A23" s="92">
        <v>17</v>
      </c>
      <c r="B23" s="10" t="s">
        <v>375</v>
      </c>
      <c r="C23" s="8" t="s">
        <v>460</v>
      </c>
      <c r="D23" s="6" t="s">
        <v>9</v>
      </c>
      <c r="E23" s="61">
        <v>2018</v>
      </c>
      <c r="F23" s="70"/>
      <c r="G23" s="61">
        <v>394.57</v>
      </c>
      <c r="H23" s="61">
        <v>10</v>
      </c>
      <c r="I23" s="61">
        <f t="shared" si="1"/>
        <v>3945.7</v>
      </c>
      <c r="J23" s="61" t="s">
        <v>461</v>
      </c>
      <c r="K23" s="61">
        <v>8</v>
      </c>
      <c r="L23" s="61">
        <f>H23-K23</f>
        <v>2</v>
      </c>
      <c r="M23" s="87"/>
    </row>
    <row r="24" spans="1:13" ht="18.75" hidden="1" outlineLevel="1">
      <c r="A24" s="92"/>
      <c r="B24" s="6" t="s">
        <v>375</v>
      </c>
      <c r="C24" s="6" t="s">
        <v>376</v>
      </c>
      <c r="D24" s="6" t="s">
        <v>9</v>
      </c>
      <c r="E24" s="29">
        <v>2007</v>
      </c>
      <c r="F24" s="70"/>
      <c r="G24" s="29">
        <v>141</v>
      </c>
      <c r="H24" s="29">
        <v>5</v>
      </c>
      <c r="I24" s="43">
        <f t="shared" si="1"/>
        <v>705</v>
      </c>
      <c r="J24" s="43" t="s">
        <v>377</v>
      </c>
      <c r="K24" s="23"/>
      <c r="L24" s="23"/>
      <c r="M24" s="9"/>
    </row>
    <row r="25" spans="1:13" ht="22.5" collapsed="1">
      <c r="A25" s="90" t="s">
        <v>99</v>
      </c>
      <c r="B25" s="90"/>
      <c r="C25" s="90"/>
      <c r="D25" s="90"/>
      <c r="E25" s="90"/>
      <c r="F25" s="71">
        <f>SUM(F3:F24)</f>
        <v>43</v>
      </c>
      <c r="G25" s="67"/>
      <c r="H25" s="42">
        <f>SUM(H3:H24)</f>
        <v>173</v>
      </c>
      <c r="I25" s="42">
        <f>SUM(I3:I24)</f>
        <v>45680.610000000008</v>
      </c>
      <c r="J25" s="29"/>
      <c r="K25" s="29"/>
      <c r="L25" s="29"/>
    </row>
    <row r="26" spans="1:13" ht="18.75">
      <c r="A26" s="29"/>
      <c r="B26" s="6"/>
      <c r="C26" s="6"/>
      <c r="D26" s="6"/>
      <c r="E26" s="29"/>
      <c r="F26" s="29"/>
      <c r="G26" s="29"/>
      <c r="H26" s="43"/>
      <c r="I26" s="29"/>
      <c r="J26" s="29"/>
      <c r="K26" s="29"/>
    </row>
    <row r="27" spans="1:13" ht="18.75">
      <c r="A27" s="29"/>
      <c r="B27" s="6"/>
      <c r="C27" s="6"/>
      <c r="D27" s="6"/>
      <c r="E27" s="29"/>
      <c r="F27" s="29"/>
      <c r="G27" s="29"/>
      <c r="H27" s="43"/>
      <c r="I27" s="29"/>
      <c r="J27" s="29"/>
      <c r="K27" s="29"/>
    </row>
    <row r="28" spans="1:13" ht="18.75">
      <c r="A28" s="29"/>
      <c r="B28" s="6"/>
      <c r="C28" s="6"/>
      <c r="D28" s="6"/>
      <c r="E28" s="29"/>
      <c r="F28" s="29"/>
      <c r="G28" s="29"/>
      <c r="H28" s="43"/>
      <c r="I28" s="29"/>
      <c r="J28" s="29"/>
      <c r="K28" s="29"/>
    </row>
    <row r="29" spans="1:13" ht="18.75">
      <c r="A29" s="29"/>
      <c r="B29" s="6"/>
      <c r="C29" s="6"/>
      <c r="D29" s="6"/>
      <c r="E29" s="29"/>
      <c r="F29" s="29"/>
      <c r="G29" s="29"/>
      <c r="H29" s="43"/>
      <c r="I29" s="29"/>
      <c r="J29" s="29"/>
      <c r="K29" s="29"/>
    </row>
    <row r="30" spans="1:13" ht="18.75">
      <c r="A30" s="29"/>
      <c r="B30" s="6"/>
      <c r="C30" s="6"/>
      <c r="D30" s="6"/>
      <c r="E30" s="29"/>
      <c r="F30" s="29"/>
      <c r="G30" s="29"/>
      <c r="H30" s="43"/>
      <c r="I30" s="29"/>
      <c r="J30" s="29"/>
      <c r="K30" s="29"/>
    </row>
    <row r="31" spans="1:13" ht="18.75">
      <c r="A31" s="29"/>
      <c r="B31" s="6"/>
      <c r="C31" s="6"/>
      <c r="D31" s="6"/>
      <c r="E31" s="29"/>
      <c r="F31" s="29"/>
      <c r="G31" s="29"/>
      <c r="H31" s="43"/>
      <c r="I31" s="29"/>
      <c r="J31" s="29"/>
      <c r="K31" s="29"/>
    </row>
    <row r="32" spans="1:13" ht="18.75">
      <c r="A32" s="29"/>
      <c r="B32" s="6"/>
      <c r="C32" s="6"/>
      <c r="D32" s="6"/>
      <c r="E32" s="29"/>
      <c r="F32" s="29"/>
      <c r="G32" s="29"/>
      <c r="H32" s="43"/>
      <c r="I32" s="29"/>
      <c r="J32" s="29"/>
      <c r="K32" s="29"/>
    </row>
    <row r="33" spans="1:11" ht="18.75">
      <c r="A33" s="29"/>
      <c r="B33" s="6"/>
      <c r="C33" s="6"/>
      <c r="D33" s="6"/>
      <c r="E33" s="29"/>
      <c r="F33" s="29"/>
      <c r="G33" s="29"/>
      <c r="H33" s="43"/>
      <c r="I33" s="29"/>
      <c r="J33" s="29"/>
      <c r="K33" s="29"/>
    </row>
    <row r="34" spans="1:11" ht="18.75">
      <c r="A34" s="29"/>
      <c r="B34" s="6"/>
      <c r="C34" s="6"/>
      <c r="D34" s="6"/>
      <c r="E34" s="29"/>
      <c r="F34" s="29"/>
      <c r="G34" s="29"/>
      <c r="H34" s="43"/>
      <c r="I34" s="29"/>
      <c r="J34" s="29"/>
      <c r="K34" s="29"/>
    </row>
    <row r="35" spans="1:11" ht="18.75">
      <c r="A35" s="29"/>
      <c r="B35" s="6"/>
      <c r="C35" s="6"/>
      <c r="D35" s="6"/>
      <c r="E35" s="29"/>
      <c r="F35" s="29"/>
      <c r="G35" s="29"/>
      <c r="H35" s="43"/>
      <c r="I35" s="29"/>
      <c r="J35" s="29"/>
      <c r="K35" s="29"/>
    </row>
    <row r="36" spans="1:11" ht="18.75">
      <c r="A36" s="29"/>
      <c r="B36" s="6"/>
      <c r="C36" s="6"/>
      <c r="D36" s="6"/>
      <c r="E36" s="29"/>
      <c r="F36" s="29"/>
      <c r="G36" s="29"/>
      <c r="H36" s="43"/>
      <c r="I36" s="29"/>
      <c r="J36" s="29"/>
      <c r="K36" s="29"/>
    </row>
    <row r="37" spans="1:11" ht="18.75">
      <c r="A37" s="29"/>
      <c r="B37" s="6"/>
      <c r="C37" s="6"/>
      <c r="D37" s="6"/>
      <c r="E37" s="29"/>
      <c r="F37" s="29"/>
      <c r="G37" s="29"/>
      <c r="H37" s="43"/>
      <c r="I37" s="29"/>
      <c r="J37" s="29"/>
      <c r="K37" s="29"/>
    </row>
    <row r="38" spans="1:11" ht="18.75">
      <c r="A38" s="29"/>
      <c r="B38" s="6"/>
      <c r="C38" s="6"/>
      <c r="D38" s="6"/>
      <c r="E38" s="29"/>
      <c r="F38" s="29"/>
      <c r="G38" s="29"/>
      <c r="H38" s="43"/>
      <c r="I38" s="29"/>
      <c r="J38" s="29"/>
      <c r="K38" s="29"/>
    </row>
    <row r="39" spans="1:11" ht="18.75">
      <c r="A39" s="29"/>
      <c r="B39" s="6"/>
      <c r="C39" s="6"/>
      <c r="D39" s="6"/>
      <c r="E39" s="29"/>
      <c r="F39" s="29"/>
      <c r="G39" s="29"/>
      <c r="H39" s="43"/>
      <c r="I39" s="29"/>
      <c r="J39" s="29"/>
      <c r="K39" s="29"/>
    </row>
    <row r="40" spans="1:11" ht="18.75">
      <c r="A40" s="29"/>
      <c r="B40" s="6"/>
      <c r="C40" s="6"/>
      <c r="D40" s="6"/>
      <c r="E40" s="29"/>
      <c r="F40" s="29"/>
      <c r="G40" s="29"/>
      <c r="H40" s="43"/>
      <c r="I40" s="29"/>
      <c r="J40" s="29"/>
      <c r="K40" s="29"/>
    </row>
    <row r="41" spans="1:11" ht="18.75">
      <c r="A41" s="29"/>
      <c r="B41" s="6"/>
      <c r="C41" s="6"/>
      <c r="D41" s="6"/>
      <c r="E41" s="29"/>
      <c r="F41" s="29"/>
      <c r="G41" s="29"/>
      <c r="H41" s="43"/>
      <c r="I41" s="29"/>
      <c r="J41" s="29"/>
      <c r="K41" s="29"/>
    </row>
  </sheetData>
  <mergeCells count="11">
    <mergeCell ref="A1:K1"/>
    <mergeCell ref="K10:K11"/>
    <mergeCell ref="L10:L11"/>
    <mergeCell ref="K14:K15"/>
    <mergeCell ref="L14:L15"/>
    <mergeCell ref="A25:E25"/>
    <mergeCell ref="A3:A4"/>
    <mergeCell ref="A6:A7"/>
    <mergeCell ref="A10:A11"/>
    <mergeCell ref="A14:A15"/>
    <mergeCell ref="A23:A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C9" sqref="C9"/>
    </sheetView>
  </sheetViews>
  <sheetFormatPr defaultRowHeight="15"/>
  <cols>
    <col min="2" max="2" width="11.42578125" customWidth="1"/>
    <col min="3" max="3" width="34.7109375" customWidth="1"/>
    <col min="4" max="4" width="23.28515625" customWidth="1"/>
    <col min="5" max="5" width="25.28515625" customWidth="1"/>
    <col min="6" max="6" width="15.42578125" customWidth="1"/>
    <col min="7" max="7" width="12.42578125" customWidth="1"/>
    <col min="8" max="8" width="13.7109375" customWidth="1"/>
    <col min="9" max="9" width="20.140625" customWidth="1"/>
    <col min="10" max="10" width="17.85546875" customWidth="1"/>
    <col min="11" max="11" width="18.42578125" customWidth="1"/>
  </cols>
  <sheetData>
    <row r="1" spans="1:11" ht="67.5">
      <c r="A1" s="11" t="s">
        <v>0</v>
      </c>
      <c r="B1" s="4" t="s">
        <v>378</v>
      </c>
      <c r="C1" s="64" t="s">
        <v>1</v>
      </c>
      <c r="D1" s="64" t="s">
        <v>2</v>
      </c>
      <c r="E1" s="64" t="s">
        <v>3</v>
      </c>
      <c r="F1" s="4" t="s">
        <v>4</v>
      </c>
      <c r="G1" s="64" t="s">
        <v>5</v>
      </c>
      <c r="H1" s="4" t="s">
        <v>6</v>
      </c>
      <c r="I1" s="4" t="s">
        <v>7</v>
      </c>
      <c r="J1" s="4" t="s">
        <v>11</v>
      </c>
      <c r="K1" s="4" t="s">
        <v>422</v>
      </c>
    </row>
    <row r="2" spans="1:11" ht="56.25">
      <c r="A2" s="9">
        <v>1</v>
      </c>
      <c r="B2" s="9">
        <v>6</v>
      </c>
      <c r="C2" s="10" t="s">
        <v>70</v>
      </c>
      <c r="D2" s="8" t="s">
        <v>210</v>
      </c>
      <c r="E2" s="6" t="s">
        <v>9</v>
      </c>
      <c r="F2" s="65">
        <v>2007</v>
      </c>
      <c r="G2" s="65">
        <v>226.27</v>
      </c>
      <c r="H2" s="65">
        <v>16</v>
      </c>
      <c r="I2" s="65">
        <f>H2*G2</f>
        <v>3620.32</v>
      </c>
      <c r="J2" s="65" t="s">
        <v>470</v>
      </c>
      <c r="K2" s="87"/>
    </row>
    <row r="3" spans="1:11" ht="56.25">
      <c r="A3" s="9">
        <v>2</v>
      </c>
      <c r="B3" s="9">
        <v>7</v>
      </c>
      <c r="C3" s="10" t="s">
        <v>70</v>
      </c>
      <c r="D3" s="8" t="s">
        <v>210</v>
      </c>
      <c r="E3" s="6" t="s">
        <v>9</v>
      </c>
      <c r="F3" s="65">
        <v>2007</v>
      </c>
      <c r="G3" s="65">
        <v>226.27</v>
      </c>
      <c r="H3" s="65">
        <v>20</v>
      </c>
      <c r="I3" s="65">
        <f>H3*G3</f>
        <v>4525.4000000000005</v>
      </c>
      <c r="J3" s="65" t="s">
        <v>469</v>
      </c>
      <c r="K3" s="87"/>
    </row>
    <row r="4" spans="1:11" ht="18.75">
      <c r="A4" s="65">
        <v>3</v>
      </c>
      <c r="B4" s="65">
        <v>10</v>
      </c>
      <c r="C4" s="6" t="s">
        <v>171</v>
      </c>
      <c r="D4" s="6" t="s">
        <v>260</v>
      </c>
      <c r="E4" s="6" t="s">
        <v>122</v>
      </c>
      <c r="F4" s="65">
        <v>2007</v>
      </c>
      <c r="G4" s="65">
        <v>98</v>
      </c>
      <c r="H4" s="65">
        <v>17</v>
      </c>
      <c r="I4" s="65">
        <f>H4*G4</f>
        <v>1666</v>
      </c>
      <c r="J4" s="65" t="s">
        <v>468</v>
      </c>
      <c r="K4" s="87"/>
    </row>
    <row r="5" spans="1:11" ht="18.75">
      <c r="A5" s="65">
        <v>4</v>
      </c>
      <c r="B5" s="65">
        <v>11</v>
      </c>
      <c r="C5" s="6" t="s">
        <v>467</v>
      </c>
      <c r="D5" s="6" t="s">
        <v>287</v>
      </c>
      <c r="E5" s="6" t="s">
        <v>122</v>
      </c>
      <c r="F5" s="65">
        <v>2007</v>
      </c>
      <c r="G5" s="65">
        <v>98</v>
      </c>
      <c r="H5" s="65">
        <v>11</v>
      </c>
      <c r="I5" s="65">
        <f>H5*G5</f>
        <v>1078</v>
      </c>
      <c r="J5" s="65" t="s">
        <v>466</v>
      </c>
      <c r="K5" s="87"/>
    </row>
    <row r="6" spans="1:11" ht="22.5">
      <c r="A6" s="90" t="s">
        <v>99</v>
      </c>
      <c r="B6" s="90"/>
      <c r="C6" s="90"/>
      <c r="D6" s="90"/>
      <c r="E6" s="90"/>
      <c r="F6" s="90"/>
      <c r="G6" s="90"/>
      <c r="H6" s="64">
        <f>SUM(H2:H5)</f>
        <v>64</v>
      </c>
      <c r="I6" s="64">
        <f>SUM(I2:I5)</f>
        <v>10889.720000000001</v>
      </c>
      <c r="J6" s="65"/>
    </row>
  </sheetData>
  <mergeCells count="1">
    <mergeCell ref="A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topLeftCell="D1" workbookViewId="0">
      <selection activeCell="K2" sqref="K2"/>
    </sheetView>
  </sheetViews>
  <sheetFormatPr defaultRowHeight="15"/>
  <cols>
    <col min="2" max="2" width="11.85546875" customWidth="1"/>
    <col min="3" max="3" width="36.5703125" customWidth="1"/>
    <col min="4" max="4" width="24" customWidth="1"/>
    <col min="5" max="5" width="27.28515625" customWidth="1"/>
    <col min="6" max="7" width="14.140625" customWidth="1"/>
    <col min="8" max="8" width="14.5703125" customWidth="1"/>
    <col min="9" max="9" width="21.42578125" customWidth="1"/>
    <col min="10" max="11" width="18.28515625" customWidth="1"/>
  </cols>
  <sheetData>
    <row r="1" spans="1:11" ht="67.5">
      <c r="A1" s="11" t="s">
        <v>0</v>
      </c>
      <c r="B1" s="4" t="s">
        <v>378</v>
      </c>
      <c r="C1" s="64" t="s">
        <v>1</v>
      </c>
      <c r="D1" s="64" t="s">
        <v>2</v>
      </c>
      <c r="E1" s="64" t="s">
        <v>3</v>
      </c>
      <c r="F1" s="4" t="s">
        <v>4</v>
      </c>
      <c r="G1" s="64" t="s">
        <v>5</v>
      </c>
      <c r="H1" s="4" t="s">
        <v>6</v>
      </c>
      <c r="I1" s="4" t="s">
        <v>7</v>
      </c>
      <c r="J1" s="4" t="s">
        <v>11</v>
      </c>
      <c r="K1" s="4" t="s">
        <v>422</v>
      </c>
    </row>
    <row r="2" spans="1:11" ht="18.75">
      <c r="A2" s="65">
        <v>1</v>
      </c>
      <c r="B2" s="65">
        <v>2</v>
      </c>
      <c r="C2" s="6" t="s">
        <v>26</v>
      </c>
      <c r="D2" s="6" t="s">
        <v>483</v>
      </c>
      <c r="E2" s="6" t="s">
        <v>395</v>
      </c>
      <c r="F2" s="65">
        <v>2008</v>
      </c>
      <c r="G2" s="65">
        <v>274.39999999999998</v>
      </c>
      <c r="H2" s="65">
        <v>2</v>
      </c>
      <c r="I2" s="65">
        <f t="shared" ref="I2:I9" si="0">H2*G2</f>
        <v>548.79999999999995</v>
      </c>
      <c r="J2" s="65" t="s">
        <v>484</v>
      </c>
      <c r="K2" s="87"/>
    </row>
    <row r="3" spans="1:11" ht="18.75">
      <c r="A3" s="65">
        <v>2</v>
      </c>
      <c r="B3" s="65">
        <v>2</v>
      </c>
      <c r="C3" s="6" t="s">
        <v>31</v>
      </c>
      <c r="D3" s="6" t="s">
        <v>483</v>
      </c>
      <c r="E3" s="6" t="s">
        <v>395</v>
      </c>
      <c r="F3" s="65">
        <v>2008</v>
      </c>
      <c r="G3" s="65">
        <v>274.39999999999998</v>
      </c>
      <c r="H3" s="65">
        <v>1</v>
      </c>
      <c r="I3" s="65">
        <f t="shared" si="0"/>
        <v>274.39999999999998</v>
      </c>
      <c r="J3" s="65">
        <v>2880</v>
      </c>
      <c r="K3" s="87"/>
    </row>
    <row r="4" spans="1:11" ht="37.5">
      <c r="A4" s="9">
        <v>3</v>
      </c>
      <c r="B4" s="9">
        <v>4</v>
      </c>
      <c r="C4" s="10" t="s">
        <v>64</v>
      </c>
      <c r="D4" s="8" t="s">
        <v>65</v>
      </c>
      <c r="E4" s="6" t="s">
        <v>66</v>
      </c>
      <c r="F4" s="65">
        <v>2008</v>
      </c>
      <c r="G4" s="65">
        <v>230</v>
      </c>
      <c r="H4" s="65">
        <v>11</v>
      </c>
      <c r="I4" s="65">
        <f t="shared" si="0"/>
        <v>2530</v>
      </c>
      <c r="J4" s="65" t="s">
        <v>482</v>
      </c>
      <c r="K4" s="87"/>
    </row>
    <row r="5" spans="1:11" ht="37.5">
      <c r="A5" s="9">
        <v>4</v>
      </c>
      <c r="B5" s="9">
        <v>5</v>
      </c>
      <c r="C5" s="17" t="s">
        <v>481</v>
      </c>
      <c r="D5" s="6" t="s">
        <v>184</v>
      </c>
      <c r="E5" s="6" t="s">
        <v>66</v>
      </c>
      <c r="F5" s="65">
        <v>2008</v>
      </c>
      <c r="G5" s="65">
        <v>252.8</v>
      </c>
      <c r="H5" s="65">
        <v>10</v>
      </c>
      <c r="I5" s="65">
        <f t="shared" si="0"/>
        <v>2528</v>
      </c>
      <c r="J5" s="65" t="s">
        <v>480</v>
      </c>
      <c r="K5" s="87"/>
    </row>
    <row r="6" spans="1:11" ht="37.5">
      <c r="A6" s="9">
        <v>5</v>
      </c>
      <c r="B6" s="9">
        <v>6</v>
      </c>
      <c r="C6" s="17" t="s">
        <v>479</v>
      </c>
      <c r="D6" s="6" t="s">
        <v>184</v>
      </c>
      <c r="E6" s="6" t="s">
        <v>66</v>
      </c>
      <c r="F6" s="65">
        <v>2008</v>
      </c>
      <c r="G6" s="65">
        <v>252.8</v>
      </c>
      <c r="H6" s="65">
        <v>10</v>
      </c>
      <c r="I6" s="65">
        <f t="shared" si="0"/>
        <v>2528</v>
      </c>
      <c r="J6" s="65" t="s">
        <v>478</v>
      </c>
      <c r="K6" s="87"/>
    </row>
    <row r="7" spans="1:11" ht="37.5">
      <c r="A7" s="9">
        <v>6</v>
      </c>
      <c r="B7" s="9">
        <v>10</v>
      </c>
      <c r="C7" s="17" t="s">
        <v>477</v>
      </c>
      <c r="D7" s="8" t="s">
        <v>476</v>
      </c>
      <c r="E7" s="6" t="s">
        <v>159</v>
      </c>
      <c r="F7" s="65">
        <v>2008</v>
      </c>
      <c r="G7" s="65">
        <v>106</v>
      </c>
      <c r="H7" s="65">
        <v>24</v>
      </c>
      <c r="I7" s="65">
        <f t="shared" si="0"/>
        <v>2544</v>
      </c>
      <c r="J7" s="65" t="s">
        <v>475</v>
      </c>
      <c r="K7" s="87"/>
    </row>
    <row r="8" spans="1:11" ht="37.5">
      <c r="A8" s="9">
        <v>7</v>
      </c>
      <c r="B8" s="9">
        <v>11</v>
      </c>
      <c r="C8" s="10" t="s">
        <v>171</v>
      </c>
      <c r="D8" s="17" t="s">
        <v>290</v>
      </c>
      <c r="E8" s="6" t="s">
        <v>122</v>
      </c>
      <c r="F8" s="65">
        <v>2008</v>
      </c>
      <c r="G8" s="65">
        <v>98</v>
      </c>
      <c r="H8" s="65">
        <v>8</v>
      </c>
      <c r="I8" s="65">
        <f t="shared" si="0"/>
        <v>784</v>
      </c>
      <c r="J8" s="65" t="s">
        <v>474</v>
      </c>
      <c r="K8" s="87"/>
    </row>
    <row r="9" spans="1:11" ht="37.5">
      <c r="A9" s="9">
        <v>8</v>
      </c>
      <c r="B9" s="9">
        <v>11</v>
      </c>
      <c r="C9" s="17" t="s">
        <v>473</v>
      </c>
      <c r="D9" s="6" t="s">
        <v>472</v>
      </c>
      <c r="E9" s="6" t="s">
        <v>9</v>
      </c>
      <c r="F9" s="65">
        <v>2008</v>
      </c>
      <c r="G9" s="65">
        <v>98</v>
      </c>
      <c r="H9" s="65">
        <v>13</v>
      </c>
      <c r="I9" s="65">
        <f t="shared" si="0"/>
        <v>1274</v>
      </c>
      <c r="J9" s="65" t="s">
        <v>471</v>
      </c>
      <c r="K9" s="87"/>
    </row>
    <row r="10" spans="1:11" ht="22.5">
      <c r="A10" s="90" t="s">
        <v>99</v>
      </c>
      <c r="B10" s="90"/>
      <c r="C10" s="90"/>
      <c r="D10" s="90"/>
      <c r="E10" s="90"/>
      <c r="F10" s="90"/>
      <c r="G10" s="90"/>
      <c r="H10" s="64">
        <f>SUM(H2:H9)</f>
        <v>79</v>
      </c>
      <c r="I10" s="64">
        <f>SUM(I2:I9)</f>
        <v>13011.2</v>
      </c>
      <c r="J10" s="65"/>
    </row>
  </sheetData>
  <mergeCells count="1">
    <mergeCell ref="A10:G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topLeftCell="C1" workbookViewId="0">
      <selection activeCell="K2" sqref="K2"/>
    </sheetView>
  </sheetViews>
  <sheetFormatPr defaultRowHeight="15"/>
  <cols>
    <col min="2" max="2" width="13.5703125" customWidth="1"/>
    <col min="3" max="3" width="36.42578125" customWidth="1"/>
    <col min="4" max="4" width="24.42578125" customWidth="1"/>
    <col min="5" max="5" width="26" customWidth="1"/>
    <col min="6" max="6" width="17.140625" customWidth="1"/>
    <col min="7" max="7" width="10.7109375" customWidth="1"/>
    <col min="8" max="8" width="13.28515625" customWidth="1"/>
    <col min="9" max="9" width="19.28515625" customWidth="1"/>
    <col min="10" max="11" width="18.42578125" customWidth="1"/>
  </cols>
  <sheetData>
    <row r="1" spans="1:11" ht="45">
      <c r="A1" s="11" t="s">
        <v>0</v>
      </c>
      <c r="B1" s="64" t="s">
        <v>378</v>
      </c>
      <c r="C1" s="64" t="s">
        <v>1</v>
      </c>
      <c r="D1" s="64" t="s">
        <v>2</v>
      </c>
      <c r="E1" s="64" t="s">
        <v>3</v>
      </c>
      <c r="F1" s="4" t="s">
        <v>4</v>
      </c>
      <c r="G1" s="64" t="s">
        <v>5</v>
      </c>
      <c r="H1" s="4" t="s">
        <v>6</v>
      </c>
      <c r="I1" s="4" t="s">
        <v>7</v>
      </c>
      <c r="J1" s="4" t="s">
        <v>11</v>
      </c>
      <c r="K1" s="4" t="s">
        <v>422</v>
      </c>
    </row>
    <row r="2" spans="1:11" ht="18.75">
      <c r="A2" s="65">
        <v>1</v>
      </c>
      <c r="B2" s="65">
        <v>1</v>
      </c>
      <c r="C2" s="6" t="s">
        <v>61</v>
      </c>
      <c r="D2" s="6" t="s">
        <v>62</v>
      </c>
      <c r="E2" s="6" t="s">
        <v>395</v>
      </c>
      <c r="F2" s="65">
        <v>2009</v>
      </c>
      <c r="G2" s="65">
        <v>172</v>
      </c>
      <c r="H2" s="65">
        <v>1</v>
      </c>
      <c r="I2" s="65">
        <f t="shared" ref="I2:I10" si="0">H2*G2</f>
        <v>172</v>
      </c>
      <c r="J2" s="65">
        <v>2957</v>
      </c>
      <c r="K2" s="87"/>
    </row>
    <row r="3" spans="1:11" ht="18.75">
      <c r="A3" s="65">
        <v>2</v>
      </c>
      <c r="B3" s="65">
        <v>2</v>
      </c>
      <c r="C3" s="6" t="s">
        <v>26</v>
      </c>
      <c r="D3" s="6" t="s">
        <v>483</v>
      </c>
      <c r="E3" s="6" t="s">
        <v>395</v>
      </c>
      <c r="F3" s="65">
        <v>2009</v>
      </c>
      <c r="G3" s="65">
        <v>274.39999999999998</v>
      </c>
      <c r="H3" s="65">
        <v>15</v>
      </c>
      <c r="I3" s="65">
        <f t="shared" si="0"/>
        <v>4116</v>
      </c>
      <c r="J3" s="65" t="s">
        <v>492</v>
      </c>
      <c r="K3" s="87"/>
    </row>
    <row r="4" spans="1:11" ht="18.75">
      <c r="A4" s="65">
        <v>3</v>
      </c>
      <c r="B4" s="65">
        <v>2</v>
      </c>
      <c r="C4" s="6" t="s">
        <v>31</v>
      </c>
      <c r="D4" s="6" t="s">
        <v>483</v>
      </c>
      <c r="E4" s="6" t="s">
        <v>395</v>
      </c>
      <c r="F4" s="65">
        <v>2009</v>
      </c>
      <c r="G4" s="65">
        <v>274.39999999999998</v>
      </c>
      <c r="H4" s="65">
        <v>16</v>
      </c>
      <c r="I4" s="65">
        <f t="shared" si="0"/>
        <v>4390.3999999999996</v>
      </c>
      <c r="J4" s="65" t="s">
        <v>491</v>
      </c>
      <c r="K4" s="87"/>
    </row>
    <row r="5" spans="1:11" ht="18.75">
      <c r="A5" s="65">
        <v>4</v>
      </c>
      <c r="B5" s="65">
        <v>4</v>
      </c>
      <c r="C5" s="6" t="s">
        <v>145</v>
      </c>
      <c r="D5" s="6" t="s">
        <v>51</v>
      </c>
      <c r="E5" s="6" t="s">
        <v>395</v>
      </c>
      <c r="F5" s="65">
        <v>2009</v>
      </c>
      <c r="G5" s="65">
        <v>172</v>
      </c>
      <c r="H5" s="65">
        <v>19</v>
      </c>
      <c r="I5" s="65">
        <f t="shared" si="0"/>
        <v>3268</v>
      </c>
      <c r="J5" s="65" t="s">
        <v>490</v>
      </c>
      <c r="K5" s="87"/>
    </row>
    <row r="6" spans="1:11" ht="37.5">
      <c r="A6" s="9">
        <v>5</v>
      </c>
      <c r="B6" s="9">
        <v>4</v>
      </c>
      <c r="C6" s="10" t="s">
        <v>26</v>
      </c>
      <c r="D6" s="8" t="s">
        <v>56</v>
      </c>
      <c r="E6" s="6" t="s">
        <v>395</v>
      </c>
      <c r="F6" s="65">
        <v>2009</v>
      </c>
      <c r="G6" s="65">
        <v>172</v>
      </c>
      <c r="H6" s="65">
        <v>10</v>
      </c>
      <c r="I6" s="65">
        <f t="shared" si="0"/>
        <v>1720</v>
      </c>
      <c r="J6" s="65" t="s">
        <v>489</v>
      </c>
      <c r="K6" s="87"/>
    </row>
    <row r="7" spans="1:11" ht="37.5">
      <c r="A7" s="9">
        <v>6</v>
      </c>
      <c r="B7" s="9">
        <v>4</v>
      </c>
      <c r="C7" s="10" t="s">
        <v>31</v>
      </c>
      <c r="D7" s="8" t="s">
        <v>56</v>
      </c>
      <c r="E7" s="6" t="s">
        <v>395</v>
      </c>
      <c r="F7" s="65">
        <v>2009</v>
      </c>
      <c r="G7" s="65">
        <v>172</v>
      </c>
      <c r="H7" s="65">
        <v>14</v>
      </c>
      <c r="I7" s="65">
        <f t="shared" si="0"/>
        <v>2408</v>
      </c>
      <c r="J7" s="65" t="s">
        <v>488</v>
      </c>
      <c r="K7" s="87"/>
    </row>
    <row r="8" spans="1:11" ht="37.5">
      <c r="A8" s="9">
        <v>7</v>
      </c>
      <c r="B8" s="9">
        <v>4</v>
      </c>
      <c r="C8" s="10" t="s">
        <v>157</v>
      </c>
      <c r="D8" s="8" t="s">
        <v>487</v>
      </c>
      <c r="E8" s="6" t="s">
        <v>159</v>
      </c>
      <c r="F8" s="65">
        <v>2009</v>
      </c>
      <c r="G8" s="65">
        <v>195</v>
      </c>
      <c r="H8" s="65">
        <v>4</v>
      </c>
      <c r="I8" s="65">
        <f t="shared" si="0"/>
        <v>780</v>
      </c>
      <c r="J8" s="30" t="s">
        <v>486</v>
      </c>
      <c r="K8" s="87"/>
    </row>
    <row r="9" spans="1:11" ht="18.75">
      <c r="A9" s="9">
        <v>8</v>
      </c>
      <c r="B9" s="9">
        <v>6</v>
      </c>
      <c r="C9" s="6" t="s">
        <v>18</v>
      </c>
      <c r="D9" s="6" t="s">
        <v>143</v>
      </c>
      <c r="E9" s="6" t="s">
        <v>144</v>
      </c>
      <c r="F9" s="65">
        <v>2009</v>
      </c>
      <c r="G9" s="65">
        <v>224.4</v>
      </c>
      <c r="H9" s="65">
        <v>1</v>
      </c>
      <c r="I9" s="65">
        <f t="shared" si="0"/>
        <v>224.4</v>
      </c>
      <c r="J9" s="65">
        <v>1284</v>
      </c>
      <c r="K9" s="87"/>
    </row>
    <row r="10" spans="1:11" ht="18.75">
      <c r="A10" s="9">
        <v>9</v>
      </c>
      <c r="B10" s="9">
        <v>7</v>
      </c>
      <c r="C10" s="17" t="s">
        <v>225</v>
      </c>
      <c r="D10" s="8" t="s">
        <v>226</v>
      </c>
      <c r="E10" s="6" t="s">
        <v>144</v>
      </c>
      <c r="F10" s="65">
        <v>2009</v>
      </c>
      <c r="G10" s="65">
        <v>145.5</v>
      </c>
      <c r="H10" s="65">
        <v>7</v>
      </c>
      <c r="I10" s="65">
        <f t="shared" si="0"/>
        <v>1018.5</v>
      </c>
      <c r="J10" s="65" t="s">
        <v>485</v>
      </c>
      <c r="K10" s="87"/>
    </row>
    <row r="11" spans="1:11" ht="22.5">
      <c r="A11" s="90" t="s">
        <v>99</v>
      </c>
      <c r="B11" s="90"/>
      <c r="C11" s="90"/>
      <c r="D11" s="90"/>
      <c r="E11" s="90"/>
      <c r="F11" s="90"/>
      <c r="G11" s="90"/>
      <c r="H11" s="64">
        <f>SUM(H2:H10)</f>
        <v>87</v>
      </c>
      <c r="I11" s="64">
        <f>SUM(I2:I10)</f>
        <v>18097.300000000003</v>
      </c>
      <c r="J11" s="65"/>
    </row>
  </sheetData>
  <mergeCells count="1">
    <mergeCell ref="A11:G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topLeftCell="C1" workbookViewId="0">
      <selection activeCell="K2" sqref="K2"/>
    </sheetView>
  </sheetViews>
  <sheetFormatPr defaultRowHeight="15"/>
  <cols>
    <col min="2" max="2" width="11" bestFit="1" customWidth="1"/>
    <col min="3" max="3" width="34.85546875" customWidth="1"/>
    <col min="4" max="4" width="22.85546875" customWidth="1"/>
    <col min="5" max="5" width="27" customWidth="1"/>
    <col min="6" max="6" width="16.140625" customWidth="1"/>
    <col min="7" max="7" width="12.28515625" customWidth="1"/>
    <col min="8" max="8" width="13.85546875" customWidth="1"/>
    <col min="9" max="9" width="22" customWidth="1"/>
    <col min="10" max="10" width="18.28515625" customWidth="1"/>
    <col min="11" max="11" width="18.5703125" customWidth="1"/>
  </cols>
  <sheetData>
    <row r="1" spans="1:11" ht="45">
      <c r="A1" s="11" t="s">
        <v>0</v>
      </c>
      <c r="B1" s="64" t="s">
        <v>378</v>
      </c>
      <c r="C1" s="64" t="s">
        <v>1</v>
      </c>
      <c r="D1" s="64" t="s">
        <v>2</v>
      </c>
      <c r="E1" s="64" t="s">
        <v>3</v>
      </c>
      <c r="F1" s="4" t="s">
        <v>4</v>
      </c>
      <c r="G1" s="64" t="s">
        <v>5</v>
      </c>
      <c r="H1" s="4" t="s">
        <v>6</v>
      </c>
      <c r="I1" s="4" t="s">
        <v>7</v>
      </c>
      <c r="J1" s="4" t="s">
        <v>11</v>
      </c>
      <c r="K1" s="4" t="s">
        <v>422</v>
      </c>
    </row>
    <row r="2" spans="1:11" ht="37.5">
      <c r="A2" s="9">
        <v>1</v>
      </c>
      <c r="B2" s="9">
        <v>1</v>
      </c>
      <c r="C2" s="10" t="s">
        <v>18</v>
      </c>
      <c r="D2" s="8" t="s">
        <v>47</v>
      </c>
      <c r="E2" s="6" t="s">
        <v>395</v>
      </c>
      <c r="F2" s="65">
        <v>2010</v>
      </c>
      <c r="G2" s="65">
        <v>168</v>
      </c>
      <c r="H2" s="65">
        <v>6</v>
      </c>
      <c r="I2" s="65">
        <f t="shared" ref="I2:I19" si="0">H2*G2</f>
        <v>1008</v>
      </c>
      <c r="J2" s="65" t="s">
        <v>511</v>
      </c>
      <c r="K2" s="87"/>
    </row>
    <row r="3" spans="1:11" ht="18.75">
      <c r="A3" s="65">
        <v>2</v>
      </c>
      <c r="B3" s="65">
        <v>1</v>
      </c>
      <c r="C3" s="6" t="s">
        <v>31</v>
      </c>
      <c r="D3" s="6" t="s">
        <v>483</v>
      </c>
      <c r="E3" s="6" t="s">
        <v>395</v>
      </c>
      <c r="F3" s="65">
        <v>2010</v>
      </c>
      <c r="G3" s="65">
        <v>164</v>
      </c>
      <c r="H3" s="65">
        <v>1</v>
      </c>
      <c r="I3" s="65">
        <f t="shared" si="0"/>
        <v>164</v>
      </c>
      <c r="J3" s="65">
        <v>3041</v>
      </c>
      <c r="K3" s="87"/>
    </row>
    <row r="4" spans="1:11" ht="18.75">
      <c r="A4" s="65">
        <v>3</v>
      </c>
      <c r="B4" s="65">
        <v>4</v>
      </c>
      <c r="C4" s="6" t="s">
        <v>12</v>
      </c>
      <c r="D4" s="6" t="s">
        <v>38</v>
      </c>
      <c r="E4" s="6" t="s">
        <v>395</v>
      </c>
      <c r="F4" s="65">
        <v>2010</v>
      </c>
      <c r="G4" s="65">
        <v>153</v>
      </c>
      <c r="H4" s="65">
        <v>1</v>
      </c>
      <c r="I4" s="65">
        <f t="shared" si="0"/>
        <v>153</v>
      </c>
      <c r="J4" s="65">
        <v>3042</v>
      </c>
      <c r="K4" s="87"/>
    </row>
    <row r="5" spans="1:11" ht="18.75">
      <c r="A5" s="65">
        <v>4</v>
      </c>
      <c r="B5" s="65">
        <v>4</v>
      </c>
      <c r="C5" s="6" t="s">
        <v>16</v>
      </c>
      <c r="D5" s="6" t="s">
        <v>38</v>
      </c>
      <c r="E5" s="6" t="s">
        <v>395</v>
      </c>
      <c r="F5" s="65">
        <v>2010</v>
      </c>
      <c r="G5" s="65">
        <v>153</v>
      </c>
      <c r="H5" s="65">
        <v>1</v>
      </c>
      <c r="I5" s="65">
        <f t="shared" si="0"/>
        <v>153</v>
      </c>
      <c r="J5" s="65">
        <v>3043</v>
      </c>
      <c r="K5" s="87"/>
    </row>
    <row r="6" spans="1:11" ht="18.75">
      <c r="A6" s="65">
        <v>5</v>
      </c>
      <c r="B6" s="65">
        <v>4</v>
      </c>
      <c r="C6" s="6" t="s">
        <v>43</v>
      </c>
      <c r="D6" s="6" t="s">
        <v>38</v>
      </c>
      <c r="E6" s="6" t="s">
        <v>395</v>
      </c>
      <c r="F6" s="65">
        <v>2010</v>
      </c>
      <c r="G6" s="65">
        <v>153</v>
      </c>
      <c r="H6" s="65">
        <v>3</v>
      </c>
      <c r="I6" s="65">
        <f t="shared" si="0"/>
        <v>459</v>
      </c>
      <c r="J6" s="65" t="s">
        <v>510</v>
      </c>
      <c r="K6" s="87"/>
    </row>
    <row r="7" spans="1:11" ht="18.75">
      <c r="A7" s="65">
        <v>6</v>
      </c>
      <c r="B7" s="65">
        <v>4</v>
      </c>
      <c r="C7" s="6" t="s">
        <v>81</v>
      </c>
      <c r="D7" s="6" t="s">
        <v>38</v>
      </c>
      <c r="E7" s="6" t="s">
        <v>395</v>
      </c>
      <c r="F7" s="65">
        <v>2010</v>
      </c>
      <c r="G7" s="65">
        <v>153</v>
      </c>
      <c r="H7" s="65">
        <v>4</v>
      </c>
      <c r="I7" s="65">
        <f t="shared" si="0"/>
        <v>612</v>
      </c>
      <c r="J7" s="65" t="s">
        <v>509</v>
      </c>
      <c r="K7" s="87"/>
    </row>
    <row r="8" spans="1:11" ht="37.5">
      <c r="A8" s="9">
        <v>7</v>
      </c>
      <c r="B8" s="9">
        <v>4</v>
      </c>
      <c r="C8" s="10" t="s">
        <v>46</v>
      </c>
      <c r="D8" s="8" t="s">
        <v>47</v>
      </c>
      <c r="E8" s="6" t="s">
        <v>395</v>
      </c>
      <c r="F8" s="65">
        <v>2010</v>
      </c>
      <c r="G8" s="65">
        <v>172</v>
      </c>
      <c r="H8" s="65">
        <v>16</v>
      </c>
      <c r="I8" s="65">
        <f t="shared" si="0"/>
        <v>2752</v>
      </c>
      <c r="J8" s="65" t="s">
        <v>508</v>
      </c>
      <c r="K8" s="87"/>
    </row>
    <row r="9" spans="1:11" ht="37.5">
      <c r="A9" s="9">
        <v>8</v>
      </c>
      <c r="B9" s="9">
        <v>4</v>
      </c>
      <c r="C9" s="10" t="s">
        <v>49</v>
      </c>
      <c r="D9" s="8" t="s">
        <v>47</v>
      </c>
      <c r="E9" s="6" t="s">
        <v>395</v>
      </c>
      <c r="F9" s="65">
        <v>2010</v>
      </c>
      <c r="G9" s="65">
        <v>172</v>
      </c>
      <c r="H9" s="65">
        <v>15</v>
      </c>
      <c r="I9" s="65">
        <f t="shared" si="0"/>
        <v>2580</v>
      </c>
      <c r="J9" s="65" t="s">
        <v>507</v>
      </c>
      <c r="K9" s="87"/>
    </row>
    <row r="10" spans="1:11" ht="37.5">
      <c r="A10" s="9">
        <v>9</v>
      </c>
      <c r="B10" s="9">
        <v>4</v>
      </c>
      <c r="C10" s="10" t="s">
        <v>157</v>
      </c>
      <c r="D10" s="8" t="s">
        <v>487</v>
      </c>
      <c r="E10" s="6" t="s">
        <v>159</v>
      </c>
      <c r="F10" s="65">
        <v>2010</v>
      </c>
      <c r="G10" s="65">
        <v>195</v>
      </c>
      <c r="H10" s="65">
        <v>17</v>
      </c>
      <c r="I10" s="65">
        <f t="shared" si="0"/>
        <v>3315</v>
      </c>
      <c r="J10" s="30" t="s">
        <v>506</v>
      </c>
      <c r="K10" s="87"/>
    </row>
    <row r="11" spans="1:11" ht="56.25">
      <c r="A11" s="9">
        <v>10</v>
      </c>
      <c r="B11" s="9">
        <v>6</v>
      </c>
      <c r="C11" s="10" t="s">
        <v>505</v>
      </c>
      <c r="D11" s="8" t="s">
        <v>504</v>
      </c>
      <c r="E11" s="6" t="s">
        <v>66</v>
      </c>
      <c r="F11" s="65">
        <v>2010</v>
      </c>
      <c r="G11" s="65">
        <v>210</v>
      </c>
      <c r="H11" s="65">
        <v>8</v>
      </c>
      <c r="I11" s="65">
        <f t="shared" si="0"/>
        <v>1680</v>
      </c>
      <c r="J11" s="65" t="s">
        <v>503</v>
      </c>
      <c r="K11" s="87"/>
    </row>
    <row r="12" spans="1:11" ht="56.25">
      <c r="A12" s="9">
        <v>11</v>
      </c>
      <c r="B12" s="9">
        <v>7</v>
      </c>
      <c r="C12" s="10" t="s">
        <v>182</v>
      </c>
      <c r="D12" s="8" t="s">
        <v>502</v>
      </c>
      <c r="E12" s="6" t="s">
        <v>66</v>
      </c>
      <c r="F12" s="65">
        <v>2010</v>
      </c>
      <c r="G12" s="65">
        <v>210</v>
      </c>
      <c r="H12" s="65">
        <v>17</v>
      </c>
      <c r="I12" s="65">
        <f t="shared" si="0"/>
        <v>3570</v>
      </c>
      <c r="J12" s="65" t="s">
        <v>501</v>
      </c>
      <c r="K12" s="87"/>
    </row>
    <row r="13" spans="1:11" ht="18.75">
      <c r="A13" s="65">
        <v>12</v>
      </c>
      <c r="B13" s="65">
        <v>7</v>
      </c>
      <c r="C13" s="6" t="s">
        <v>160</v>
      </c>
      <c r="D13" s="6" t="s">
        <v>158</v>
      </c>
      <c r="E13" s="6" t="s">
        <v>159</v>
      </c>
      <c r="F13" s="65">
        <v>2010</v>
      </c>
      <c r="G13" s="65">
        <v>124.84</v>
      </c>
      <c r="H13" s="65">
        <v>12</v>
      </c>
      <c r="I13" s="65">
        <f t="shared" si="0"/>
        <v>1498.08</v>
      </c>
      <c r="J13" s="65" t="s">
        <v>500</v>
      </c>
      <c r="K13" s="87"/>
    </row>
    <row r="14" spans="1:11" ht="37.5">
      <c r="A14" s="65">
        <v>13</v>
      </c>
      <c r="B14" s="9">
        <v>8</v>
      </c>
      <c r="C14" s="17" t="s">
        <v>255</v>
      </c>
      <c r="D14" s="10" t="s">
        <v>254</v>
      </c>
      <c r="E14" s="6" t="s">
        <v>122</v>
      </c>
      <c r="F14" s="65">
        <v>2010</v>
      </c>
      <c r="G14" s="65">
        <v>203</v>
      </c>
      <c r="H14" s="65">
        <v>1</v>
      </c>
      <c r="I14" s="65">
        <f t="shared" si="0"/>
        <v>203</v>
      </c>
      <c r="J14" s="65">
        <v>1980</v>
      </c>
      <c r="K14" s="87"/>
    </row>
    <row r="15" spans="1:11" ht="75">
      <c r="A15" s="9">
        <v>14</v>
      </c>
      <c r="B15" s="9">
        <v>10</v>
      </c>
      <c r="C15" s="10" t="s">
        <v>499</v>
      </c>
      <c r="D15" s="8" t="s">
        <v>498</v>
      </c>
      <c r="E15" s="6" t="s">
        <v>159</v>
      </c>
      <c r="F15" s="65">
        <v>2010</v>
      </c>
      <c r="G15" s="65">
        <v>249</v>
      </c>
      <c r="H15" s="65">
        <v>3</v>
      </c>
      <c r="I15" s="65">
        <f t="shared" si="0"/>
        <v>747</v>
      </c>
      <c r="J15" s="65" t="s">
        <v>497</v>
      </c>
      <c r="K15" s="87"/>
    </row>
    <row r="16" spans="1:11" ht="18.75">
      <c r="A16" s="65">
        <v>15</v>
      </c>
      <c r="B16" s="65">
        <v>10</v>
      </c>
      <c r="C16" s="6" t="s">
        <v>160</v>
      </c>
      <c r="D16" s="6" t="s">
        <v>253</v>
      </c>
      <c r="E16" s="6" t="s">
        <v>159</v>
      </c>
      <c r="F16" s="65">
        <v>2010</v>
      </c>
      <c r="G16" s="65">
        <v>214.4</v>
      </c>
      <c r="H16" s="65">
        <v>12</v>
      </c>
      <c r="I16" s="65">
        <f t="shared" si="0"/>
        <v>2572.8000000000002</v>
      </c>
      <c r="J16" s="65" t="s">
        <v>496</v>
      </c>
      <c r="K16" s="87"/>
    </row>
    <row r="17" spans="1:11" ht="56.25">
      <c r="A17" s="65">
        <v>16</v>
      </c>
      <c r="B17" s="65">
        <v>10</v>
      </c>
      <c r="C17" s="10" t="s">
        <v>495</v>
      </c>
      <c r="D17" s="8" t="s">
        <v>494</v>
      </c>
      <c r="E17" s="6" t="s">
        <v>66</v>
      </c>
      <c r="F17" s="65">
        <v>2010</v>
      </c>
      <c r="G17" s="65">
        <v>203</v>
      </c>
      <c r="H17" s="65">
        <v>1</v>
      </c>
      <c r="I17" s="65">
        <f t="shared" si="0"/>
        <v>203</v>
      </c>
      <c r="J17" s="65">
        <v>2560</v>
      </c>
      <c r="K17" s="87"/>
    </row>
    <row r="18" spans="1:11" ht="18.75">
      <c r="A18" s="65">
        <v>17</v>
      </c>
      <c r="B18" s="65">
        <v>11</v>
      </c>
      <c r="C18" s="6" t="s">
        <v>160</v>
      </c>
      <c r="D18" s="6" t="s">
        <v>253</v>
      </c>
      <c r="E18" s="6" t="s">
        <v>159</v>
      </c>
      <c r="F18" s="65">
        <v>2010</v>
      </c>
      <c r="G18" s="65">
        <v>214.4</v>
      </c>
      <c r="H18" s="65">
        <v>12</v>
      </c>
      <c r="I18" s="65">
        <f t="shared" si="0"/>
        <v>2572.8000000000002</v>
      </c>
      <c r="J18" s="65" t="s">
        <v>493</v>
      </c>
      <c r="K18" s="87"/>
    </row>
    <row r="19" spans="1:11" ht="37.5">
      <c r="A19" s="65">
        <v>18</v>
      </c>
      <c r="B19" s="65">
        <v>11</v>
      </c>
      <c r="C19" s="10" t="s">
        <v>171</v>
      </c>
      <c r="D19" s="8" t="s">
        <v>290</v>
      </c>
      <c r="E19" s="6" t="s">
        <v>122</v>
      </c>
      <c r="F19" s="65">
        <v>2010</v>
      </c>
      <c r="G19" s="65">
        <v>203</v>
      </c>
      <c r="H19" s="65">
        <v>1</v>
      </c>
      <c r="I19" s="65">
        <f t="shared" si="0"/>
        <v>203</v>
      </c>
      <c r="J19" s="65">
        <v>3151</v>
      </c>
      <c r="K19" s="87"/>
    </row>
    <row r="20" spans="1:11" ht="22.5">
      <c r="A20" s="90" t="s">
        <v>99</v>
      </c>
      <c r="B20" s="90"/>
      <c r="C20" s="90"/>
      <c r="D20" s="90"/>
      <c r="E20" s="90"/>
      <c r="F20" s="90"/>
      <c r="G20" s="90"/>
      <c r="H20" s="64">
        <f>SUM(H2:H19)</f>
        <v>131</v>
      </c>
      <c r="I20" s="64">
        <f>SUM(I2:I19)</f>
        <v>24445.68</v>
      </c>
      <c r="J20" s="65"/>
    </row>
  </sheetData>
  <mergeCells count="1">
    <mergeCell ref="A20:G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"/>
  <sheetViews>
    <sheetView topLeftCell="D19" workbookViewId="0">
      <selection activeCell="K2" sqref="K2"/>
    </sheetView>
  </sheetViews>
  <sheetFormatPr defaultRowHeight="15"/>
  <cols>
    <col min="2" max="2" width="11" bestFit="1" customWidth="1"/>
    <col min="3" max="3" width="34.85546875" bestFit="1" customWidth="1"/>
    <col min="4" max="4" width="22.140625" customWidth="1"/>
    <col min="5" max="5" width="27.5703125" customWidth="1"/>
    <col min="6" max="6" width="15.42578125" customWidth="1"/>
    <col min="7" max="7" width="12.5703125" customWidth="1"/>
    <col min="8" max="8" width="14" customWidth="1"/>
    <col min="9" max="9" width="18.7109375" customWidth="1"/>
    <col min="10" max="10" width="18" customWidth="1"/>
    <col min="11" max="11" width="23.42578125" customWidth="1"/>
  </cols>
  <sheetData>
    <row r="1" spans="1:11" ht="67.5">
      <c r="A1" s="4" t="s">
        <v>0</v>
      </c>
      <c r="B1" s="64" t="s">
        <v>378</v>
      </c>
      <c r="C1" s="64" t="s">
        <v>1</v>
      </c>
      <c r="D1" s="64" t="s">
        <v>2</v>
      </c>
      <c r="E1" s="64" t="s">
        <v>3</v>
      </c>
      <c r="F1" s="4" t="s">
        <v>4</v>
      </c>
      <c r="G1" s="64" t="s">
        <v>5</v>
      </c>
      <c r="H1" s="4" t="s">
        <v>6</v>
      </c>
      <c r="I1" s="4" t="s">
        <v>7</v>
      </c>
      <c r="J1" s="4" t="s">
        <v>11</v>
      </c>
      <c r="K1" s="4" t="s">
        <v>422</v>
      </c>
    </row>
    <row r="2" spans="1:11" ht="93.75">
      <c r="A2" s="9">
        <v>1</v>
      </c>
      <c r="B2" s="9">
        <v>1</v>
      </c>
      <c r="C2" s="10" t="s">
        <v>541</v>
      </c>
      <c r="D2" s="8" t="s">
        <v>538</v>
      </c>
      <c r="E2" s="6" t="s">
        <v>395</v>
      </c>
      <c r="F2" s="65">
        <v>2011</v>
      </c>
      <c r="G2" s="65">
        <v>172</v>
      </c>
      <c r="H2" s="65">
        <v>24</v>
      </c>
      <c r="I2" s="65">
        <f t="shared" ref="I2:I20" si="0">H2*G2</f>
        <v>4128</v>
      </c>
      <c r="J2" s="65" t="s">
        <v>540</v>
      </c>
      <c r="K2" s="75"/>
    </row>
    <row r="3" spans="1:11" ht="93.75">
      <c r="A3" s="9">
        <v>2</v>
      </c>
      <c r="B3" s="9">
        <v>1</v>
      </c>
      <c r="C3" s="10" t="s">
        <v>539</v>
      </c>
      <c r="D3" s="8" t="s">
        <v>538</v>
      </c>
      <c r="E3" s="6" t="s">
        <v>395</v>
      </c>
      <c r="F3" s="65">
        <v>2011</v>
      </c>
      <c r="G3" s="65">
        <v>172</v>
      </c>
      <c r="H3" s="65">
        <v>24</v>
      </c>
      <c r="I3" s="65">
        <f t="shared" si="0"/>
        <v>4128</v>
      </c>
      <c r="J3" s="65" t="s">
        <v>537</v>
      </c>
      <c r="K3" s="75"/>
    </row>
    <row r="4" spans="1:11" ht="18.75">
      <c r="A4" s="65">
        <v>3</v>
      </c>
      <c r="B4" s="65">
        <v>1</v>
      </c>
      <c r="C4" s="6" t="s">
        <v>536</v>
      </c>
      <c r="D4" s="6" t="s">
        <v>38</v>
      </c>
      <c r="E4" s="6" t="s">
        <v>395</v>
      </c>
      <c r="F4" s="65">
        <v>2011</v>
      </c>
      <c r="G4" s="65">
        <v>164</v>
      </c>
      <c r="H4" s="65">
        <v>23</v>
      </c>
      <c r="I4" s="65">
        <f t="shared" si="0"/>
        <v>3772</v>
      </c>
      <c r="J4" s="65" t="s">
        <v>535</v>
      </c>
      <c r="K4" s="75"/>
    </row>
    <row r="5" spans="1:11" ht="37.5">
      <c r="A5" s="9">
        <v>4</v>
      </c>
      <c r="B5" s="9">
        <v>1</v>
      </c>
      <c r="C5" s="10" t="s">
        <v>26</v>
      </c>
      <c r="D5" s="8" t="s">
        <v>56</v>
      </c>
      <c r="E5" s="6" t="s">
        <v>395</v>
      </c>
      <c r="F5" s="65">
        <v>2011</v>
      </c>
      <c r="G5" s="65">
        <v>164</v>
      </c>
      <c r="H5" s="65">
        <v>24</v>
      </c>
      <c r="I5" s="65">
        <f t="shared" si="0"/>
        <v>3936</v>
      </c>
      <c r="J5" s="65" t="s">
        <v>534</v>
      </c>
      <c r="K5" s="75"/>
    </row>
    <row r="6" spans="1:11" ht="37.5">
      <c r="A6" s="9">
        <v>5</v>
      </c>
      <c r="B6" s="9">
        <v>1</v>
      </c>
      <c r="C6" s="10" t="s">
        <v>31</v>
      </c>
      <c r="D6" s="8" t="s">
        <v>56</v>
      </c>
      <c r="E6" s="6" t="s">
        <v>395</v>
      </c>
      <c r="F6" s="65">
        <v>2011</v>
      </c>
      <c r="G6" s="65">
        <v>164</v>
      </c>
      <c r="H6" s="65">
        <v>26</v>
      </c>
      <c r="I6" s="65">
        <f t="shared" si="0"/>
        <v>4264</v>
      </c>
      <c r="J6" s="65" t="s">
        <v>533</v>
      </c>
      <c r="K6" s="75"/>
    </row>
    <row r="7" spans="1:11" ht="56.25">
      <c r="A7" s="9">
        <v>6</v>
      </c>
      <c r="B7" s="9">
        <v>1</v>
      </c>
      <c r="C7" s="10" t="s">
        <v>18</v>
      </c>
      <c r="D7" s="8" t="s">
        <v>47</v>
      </c>
      <c r="E7" s="6" t="s">
        <v>395</v>
      </c>
      <c r="F7" s="65">
        <v>2011</v>
      </c>
      <c r="G7" s="65">
        <v>168</v>
      </c>
      <c r="H7" s="65">
        <v>23</v>
      </c>
      <c r="I7" s="65">
        <f t="shared" si="0"/>
        <v>3864</v>
      </c>
      <c r="J7" s="65" t="s">
        <v>532</v>
      </c>
      <c r="K7" s="75"/>
    </row>
    <row r="8" spans="1:11" ht="18.75">
      <c r="A8" s="65">
        <v>7</v>
      </c>
      <c r="B8" s="65">
        <v>1</v>
      </c>
      <c r="C8" s="6" t="s">
        <v>21</v>
      </c>
      <c r="D8" s="6" t="s">
        <v>51</v>
      </c>
      <c r="E8" s="6" t="s">
        <v>395</v>
      </c>
      <c r="F8" s="65">
        <v>2011</v>
      </c>
      <c r="G8" s="65">
        <v>172</v>
      </c>
      <c r="H8" s="65">
        <v>23</v>
      </c>
      <c r="I8" s="65">
        <f t="shared" si="0"/>
        <v>3956</v>
      </c>
      <c r="J8" s="65" t="s">
        <v>531</v>
      </c>
      <c r="K8" s="75"/>
    </row>
    <row r="9" spans="1:11" ht="18.75">
      <c r="A9" s="65">
        <v>8</v>
      </c>
      <c r="B9" s="65">
        <v>1</v>
      </c>
      <c r="C9" s="6" t="s">
        <v>24</v>
      </c>
      <c r="D9" s="6" t="s">
        <v>51</v>
      </c>
      <c r="E9" s="6" t="s">
        <v>395</v>
      </c>
      <c r="F9" s="65">
        <v>2011</v>
      </c>
      <c r="G9" s="65">
        <v>172</v>
      </c>
      <c r="H9" s="65">
        <v>22</v>
      </c>
      <c r="I9" s="65">
        <f t="shared" si="0"/>
        <v>3784</v>
      </c>
      <c r="J9" s="65" t="s">
        <v>530</v>
      </c>
      <c r="K9" s="75"/>
    </row>
    <row r="10" spans="1:11" ht="18.75">
      <c r="A10" s="65">
        <v>9</v>
      </c>
      <c r="B10" s="65">
        <v>1</v>
      </c>
      <c r="C10" s="6" t="s">
        <v>61</v>
      </c>
      <c r="D10" s="6" t="s">
        <v>62</v>
      </c>
      <c r="E10" s="6" t="s">
        <v>395</v>
      </c>
      <c r="F10" s="65">
        <v>2011</v>
      </c>
      <c r="G10" s="65">
        <v>172</v>
      </c>
      <c r="H10" s="65">
        <v>24</v>
      </c>
      <c r="I10" s="65">
        <f t="shared" si="0"/>
        <v>4128</v>
      </c>
      <c r="J10" s="65" t="s">
        <v>529</v>
      </c>
      <c r="K10" s="75"/>
    </row>
    <row r="11" spans="1:11" ht="37.5">
      <c r="A11" s="9">
        <v>10</v>
      </c>
      <c r="B11" s="9">
        <v>5</v>
      </c>
      <c r="C11" s="10" t="s">
        <v>528</v>
      </c>
      <c r="D11" s="8" t="s">
        <v>149</v>
      </c>
      <c r="E11" s="6" t="s">
        <v>144</v>
      </c>
      <c r="F11" s="65">
        <v>2011</v>
      </c>
      <c r="G11" s="65">
        <v>225.06</v>
      </c>
      <c r="H11" s="65">
        <v>20</v>
      </c>
      <c r="I11" s="65">
        <f t="shared" si="0"/>
        <v>4501.2</v>
      </c>
      <c r="J11" s="65" t="s">
        <v>527</v>
      </c>
      <c r="K11" s="75"/>
    </row>
    <row r="12" spans="1:11" ht="56.25">
      <c r="A12" s="9">
        <v>11</v>
      </c>
      <c r="B12" s="9">
        <v>5</v>
      </c>
      <c r="C12" s="10" t="s">
        <v>70</v>
      </c>
      <c r="D12" s="8" t="s">
        <v>210</v>
      </c>
      <c r="E12" s="6" t="s">
        <v>9</v>
      </c>
      <c r="F12" s="65">
        <v>2011</v>
      </c>
      <c r="G12" s="65">
        <v>402.69</v>
      </c>
      <c r="H12" s="65">
        <v>8</v>
      </c>
      <c r="I12" s="65">
        <f t="shared" si="0"/>
        <v>3221.52</v>
      </c>
      <c r="J12" s="65" t="s">
        <v>526</v>
      </c>
      <c r="K12" s="75"/>
    </row>
    <row r="13" spans="1:11" ht="47.25">
      <c r="A13" s="9">
        <v>12</v>
      </c>
      <c r="B13" s="9">
        <v>5</v>
      </c>
      <c r="C13" s="6" t="s">
        <v>142</v>
      </c>
      <c r="D13" s="6" t="s">
        <v>143</v>
      </c>
      <c r="E13" s="6" t="s">
        <v>144</v>
      </c>
      <c r="F13" s="65">
        <v>2011</v>
      </c>
      <c r="G13" s="65">
        <v>203.67</v>
      </c>
      <c r="H13" s="65">
        <v>20</v>
      </c>
      <c r="I13" s="65">
        <f t="shared" si="0"/>
        <v>4073.3999999999996</v>
      </c>
      <c r="J13" s="65" t="s">
        <v>525</v>
      </c>
      <c r="K13" s="80" t="s">
        <v>617</v>
      </c>
    </row>
    <row r="14" spans="1:11" ht="37.5">
      <c r="A14" s="9">
        <v>13</v>
      </c>
      <c r="B14" s="9">
        <v>5</v>
      </c>
      <c r="C14" s="17" t="s">
        <v>524</v>
      </c>
      <c r="D14" s="6" t="s">
        <v>523</v>
      </c>
      <c r="E14" s="6" t="s">
        <v>66</v>
      </c>
      <c r="F14" s="65">
        <v>2011</v>
      </c>
      <c r="G14" s="65">
        <v>220.41</v>
      </c>
      <c r="H14" s="65">
        <v>11</v>
      </c>
      <c r="I14" s="65">
        <f t="shared" si="0"/>
        <v>2424.5099999999998</v>
      </c>
      <c r="J14" s="65" t="s">
        <v>522</v>
      </c>
      <c r="K14" s="75"/>
    </row>
    <row r="15" spans="1:11" ht="37.5">
      <c r="A15" s="9">
        <v>14</v>
      </c>
      <c r="B15" s="9">
        <v>6</v>
      </c>
      <c r="C15" s="10" t="s">
        <v>145</v>
      </c>
      <c r="D15" s="8" t="s">
        <v>521</v>
      </c>
      <c r="E15" s="6" t="s">
        <v>9</v>
      </c>
      <c r="F15" s="65">
        <v>2011</v>
      </c>
      <c r="G15" s="65">
        <v>233.43</v>
      </c>
      <c r="H15" s="65">
        <v>11</v>
      </c>
      <c r="I15" s="65">
        <f t="shared" si="0"/>
        <v>2567.73</v>
      </c>
      <c r="J15" s="65" t="s">
        <v>520</v>
      </c>
      <c r="K15" s="75"/>
    </row>
    <row r="16" spans="1:11" ht="18.75">
      <c r="A16" s="9">
        <v>15</v>
      </c>
      <c r="B16" s="9">
        <v>7</v>
      </c>
      <c r="C16" s="17" t="s">
        <v>225</v>
      </c>
      <c r="D16" s="8" t="s">
        <v>226</v>
      </c>
      <c r="E16" s="6" t="s">
        <v>144</v>
      </c>
      <c r="F16" s="65">
        <v>2011</v>
      </c>
      <c r="G16" s="65">
        <v>145.5</v>
      </c>
      <c r="H16" s="65">
        <v>14</v>
      </c>
      <c r="I16" s="65">
        <f t="shared" si="0"/>
        <v>2037</v>
      </c>
      <c r="J16" s="65" t="s">
        <v>519</v>
      </c>
      <c r="K16" s="75"/>
    </row>
    <row r="17" spans="1:11" ht="18.75">
      <c r="A17" s="9">
        <v>16</v>
      </c>
      <c r="B17" s="9">
        <v>7</v>
      </c>
      <c r="C17" s="6" t="s">
        <v>18</v>
      </c>
      <c r="D17" s="6" t="s">
        <v>143</v>
      </c>
      <c r="E17" s="6" t="s">
        <v>144</v>
      </c>
      <c r="F17" s="65">
        <v>2011</v>
      </c>
      <c r="G17" s="65">
        <v>224.4</v>
      </c>
      <c r="H17" s="65">
        <v>1</v>
      </c>
      <c r="I17" s="65">
        <f t="shared" si="0"/>
        <v>224.4</v>
      </c>
      <c r="J17" s="65">
        <v>1537</v>
      </c>
      <c r="K17" s="75"/>
    </row>
    <row r="18" spans="1:11" ht="47.25">
      <c r="A18" s="9">
        <v>17</v>
      </c>
      <c r="B18" s="9">
        <v>7</v>
      </c>
      <c r="C18" s="17" t="s">
        <v>518</v>
      </c>
      <c r="D18" s="8" t="s">
        <v>517</v>
      </c>
      <c r="E18" s="6" t="s">
        <v>144</v>
      </c>
      <c r="F18" s="65">
        <v>2011</v>
      </c>
      <c r="G18" s="65">
        <v>248.16</v>
      </c>
      <c r="H18" s="65">
        <v>1</v>
      </c>
      <c r="I18" s="65">
        <f t="shared" si="0"/>
        <v>248.16</v>
      </c>
      <c r="J18" s="65">
        <v>1586</v>
      </c>
      <c r="K18" s="76" t="s">
        <v>586</v>
      </c>
    </row>
    <row r="19" spans="1:11" ht="75">
      <c r="A19" s="9">
        <v>18</v>
      </c>
      <c r="B19" s="9">
        <v>10</v>
      </c>
      <c r="C19" s="17" t="s">
        <v>516</v>
      </c>
      <c r="D19" s="6" t="s">
        <v>513</v>
      </c>
      <c r="E19" s="6" t="s">
        <v>319</v>
      </c>
      <c r="F19" s="65">
        <v>2011</v>
      </c>
      <c r="G19" s="65">
        <v>437.66</v>
      </c>
      <c r="H19" s="65">
        <v>17</v>
      </c>
      <c r="I19" s="65">
        <f t="shared" si="0"/>
        <v>7440.22</v>
      </c>
      <c r="J19" s="65" t="s">
        <v>515</v>
      </c>
      <c r="K19" s="75"/>
    </row>
    <row r="20" spans="1:11" ht="75">
      <c r="A20" s="9">
        <v>19</v>
      </c>
      <c r="B20" s="9">
        <v>10</v>
      </c>
      <c r="C20" s="17" t="s">
        <v>514</v>
      </c>
      <c r="D20" s="6" t="s">
        <v>513</v>
      </c>
      <c r="E20" s="6" t="s">
        <v>319</v>
      </c>
      <c r="F20" s="65">
        <v>2011</v>
      </c>
      <c r="G20" s="65">
        <v>437.66</v>
      </c>
      <c r="H20" s="65">
        <v>17</v>
      </c>
      <c r="I20" s="65">
        <f t="shared" si="0"/>
        <v>7440.22</v>
      </c>
      <c r="J20" s="65" t="s">
        <v>512</v>
      </c>
      <c r="K20" s="75"/>
    </row>
    <row r="21" spans="1:11" ht="22.5">
      <c r="A21" s="90" t="s">
        <v>99</v>
      </c>
      <c r="B21" s="90"/>
      <c r="C21" s="90"/>
      <c r="D21" s="90"/>
      <c r="E21" s="90"/>
      <c r="F21" s="90"/>
      <c r="G21" s="90"/>
      <c r="H21" s="64">
        <f>SUM(H2:H20)</f>
        <v>333</v>
      </c>
      <c r="I21" s="64">
        <f>SUM(I2:I20)</f>
        <v>70138.36</v>
      </c>
      <c r="J21" s="65"/>
    </row>
  </sheetData>
  <mergeCells count="1">
    <mergeCell ref="A21:G2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"/>
  <sheetViews>
    <sheetView topLeftCell="C7" workbookViewId="0">
      <selection activeCell="K13" sqref="K13"/>
    </sheetView>
  </sheetViews>
  <sheetFormatPr defaultRowHeight="15"/>
  <cols>
    <col min="2" max="2" width="11" bestFit="1" customWidth="1"/>
    <col min="3" max="3" width="34.85546875" bestFit="1" customWidth="1"/>
    <col min="4" max="4" width="23" customWidth="1"/>
    <col min="5" max="5" width="26.5703125" customWidth="1"/>
    <col min="6" max="6" width="15.5703125" customWidth="1"/>
    <col min="7" max="7" width="11.7109375" customWidth="1"/>
    <col min="8" max="8" width="13.7109375" customWidth="1"/>
    <col min="9" max="9" width="18.42578125" customWidth="1"/>
    <col min="10" max="10" width="18.140625" customWidth="1"/>
    <col min="11" max="11" width="23.5703125" customWidth="1"/>
  </cols>
  <sheetData>
    <row r="1" spans="1:11" ht="67.5">
      <c r="A1" s="11" t="s">
        <v>0</v>
      </c>
      <c r="B1" s="64" t="s">
        <v>378</v>
      </c>
      <c r="C1" s="64" t="s">
        <v>1</v>
      </c>
      <c r="D1" s="64" t="s">
        <v>2</v>
      </c>
      <c r="E1" s="64" t="s">
        <v>3</v>
      </c>
      <c r="F1" s="4" t="s">
        <v>4</v>
      </c>
      <c r="G1" s="64" t="s">
        <v>5</v>
      </c>
      <c r="H1" s="4" t="s">
        <v>6</v>
      </c>
      <c r="I1" s="4" t="s">
        <v>7</v>
      </c>
      <c r="J1" s="4" t="s">
        <v>11</v>
      </c>
      <c r="K1" s="4" t="s">
        <v>422</v>
      </c>
    </row>
    <row r="2" spans="1:11" ht="18.75">
      <c r="A2" s="65">
        <v>1</v>
      </c>
      <c r="B2" s="65">
        <v>1</v>
      </c>
      <c r="C2" s="6" t="s">
        <v>536</v>
      </c>
      <c r="D2" s="6" t="s">
        <v>38</v>
      </c>
      <c r="E2" s="6" t="s">
        <v>395</v>
      </c>
      <c r="F2" s="65">
        <v>2012</v>
      </c>
      <c r="G2" s="65">
        <v>164</v>
      </c>
      <c r="H2" s="65">
        <v>1</v>
      </c>
      <c r="I2" s="65">
        <f t="shared" ref="I2:I13" si="0">H2*G2</f>
        <v>164</v>
      </c>
      <c r="J2" s="65">
        <v>3438</v>
      </c>
      <c r="K2" s="87"/>
    </row>
    <row r="3" spans="1:11" ht="37.5">
      <c r="A3" s="9">
        <v>2</v>
      </c>
      <c r="B3" s="9">
        <v>1</v>
      </c>
      <c r="C3" s="10" t="s">
        <v>18</v>
      </c>
      <c r="D3" s="8" t="s">
        <v>47</v>
      </c>
      <c r="E3" s="6" t="s">
        <v>395</v>
      </c>
      <c r="F3" s="65">
        <v>2012</v>
      </c>
      <c r="G3" s="65">
        <v>168</v>
      </c>
      <c r="H3" s="65">
        <v>1</v>
      </c>
      <c r="I3" s="65">
        <f t="shared" si="0"/>
        <v>168</v>
      </c>
      <c r="J3" s="65">
        <v>3439</v>
      </c>
      <c r="K3" s="87"/>
    </row>
    <row r="4" spans="1:11" ht="37.5">
      <c r="A4" s="9">
        <v>3</v>
      </c>
      <c r="B4" s="9">
        <v>2</v>
      </c>
      <c r="C4" s="10" t="s">
        <v>46</v>
      </c>
      <c r="D4" s="8" t="s">
        <v>47</v>
      </c>
      <c r="E4" s="6" t="s">
        <v>395</v>
      </c>
      <c r="F4" s="65">
        <v>2012</v>
      </c>
      <c r="G4" s="65">
        <v>218.4</v>
      </c>
      <c r="H4" s="65">
        <v>17</v>
      </c>
      <c r="I4" s="65">
        <f t="shared" si="0"/>
        <v>3712.8</v>
      </c>
      <c r="J4" s="65" t="s">
        <v>556</v>
      </c>
      <c r="K4" s="87"/>
    </row>
    <row r="5" spans="1:11" ht="37.5">
      <c r="A5" s="9">
        <v>4</v>
      </c>
      <c r="B5" s="9">
        <v>2</v>
      </c>
      <c r="C5" s="10" t="s">
        <v>551</v>
      </c>
      <c r="D5" s="8" t="s">
        <v>487</v>
      </c>
      <c r="E5" s="6" t="s">
        <v>159</v>
      </c>
      <c r="F5" s="65">
        <v>2012</v>
      </c>
      <c r="G5" s="65">
        <v>236.8</v>
      </c>
      <c r="H5" s="65">
        <v>14</v>
      </c>
      <c r="I5" s="65">
        <f t="shared" si="0"/>
        <v>3315.2000000000003</v>
      </c>
      <c r="J5" s="65" t="s">
        <v>555</v>
      </c>
      <c r="K5" s="87"/>
    </row>
    <row r="6" spans="1:11" ht="37.5">
      <c r="A6" s="9">
        <v>5</v>
      </c>
      <c r="B6" s="9">
        <v>2</v>
      </c>
      <c r="C6" s="10" t="s">
        <v>549</v>
      </c>
      <c r="D6" s="8" t="s">
        <v>487</v>
      </c>
      <c r="E6" s="6" t="s">
        <v>159</v>
      </c>
      <c r="F6" s="65">
        <v>2012</v>
      </c>
      <c r="G6" s="65">
        <v>236.8</v>
      </c>
      <c r="H6" s="65">
        <v>13</v>
      </c>
      <c r="I6" s="65">
        <f t="shared" si="0"/>
        <v>3078.4</v>
      </c>
      <c r="J6" s="65" t="s">
        <v>554</v>
      </c>
      <c r="K6" s="87"/>
    </row>
    <row r="7" spans="1:11" ht="18.75">
      <c r="A7" s="65">
        <v>6</v>
      </c>
      <c r="B7" s="65">
        <v>2</v>
      </c>
      <c r="C7" s="6" t="s">
        <v>70</v>
      </c>
      <c r="D7" s="6" t="s">
        <v>553</v>
      </c>
      <c r="E7" s="6" t="s">
        <v>72</v>
      </c>
      <c r="F7" s="65">
        <v>2012</v>
      </c>
      <c r="G7" s="65">
        <v>402.69</v>
      </c>
      <c r="H7" s="65">
        <v>19</v>
      </c>
      <c r="I7" s="65">
        <f t="shared" si="0"/>
        <v>7651.11</v>
      </c>
      <c r="J7" s="65" t="s">
        <v>552</v>
      </c>
      <c r="K7" s="87"/>
    </row>
    <row r="8" spans="1:11" ht="37.5">
      <c r="A8" s="9">
        <v>7</v>
      </c>
      <c r="B8" s="9">
        <v>4</v>
      </c>
      <c r="C8" s="10" t="s">
        <v>551</v>
      </c>
      <c r="D8" s="8" t="s">
        <v>487</v>
      </c>
      <c r="E8" s="6" t="s">
        <v>159</v>
      </c>
      <c r="F8" s="65">
        <v>2012</v>
      </c>
      <c r="G8" s="65">
        <v>195</v>
      </c>
      <c r="H8" s="65">
        <v>4</v>
      </c>
      <c r="I8" s="65">
        <f t="shared" si="0"/>
        <v>780</v>
      </c>
      <c r="J8" s="65" t="s">
        <v>550</v>
      </c>
      <c r="K8" s="87"/>
    </row>
    <row r="9" spans="1:11" ht="37.5">
      <c r="A9" s="9">
        <v>8</v>
      </c>
      <c r="B9" s="9">
        <v>4</v>
      </c>
      <c r="C9" s="10" t="s">
        <v>549</v>
      </c>
      <c r="D9" s="8" t="s">
        <v>487</v>
      </c>
      <c r="E9" s="6" t="s">
        <v>159</v>
      </c>
      <c r="F9" s="65">
        <v>2012</v>
      </c>
      <c r="G9" s="65">
        <v>195</v>
      </c>
      <c r="H9" s="65">
        <v>4</v>
      </c>
      <c r="I9" s="65">
        <f t="shared" si="0"/>
        <v>780</v>
      </c>
      <c r="J9" s="65" t="s">
        <v>548</v>
      </c>
      <c r="K9" s="87"/>
    </row>
    <row r="10" spans="1:11" ht="37.5">
      <c r="A10" s="9">
        <v>9</v>
      </c>
      <c r="B10" s="9">
        <v>5</v>
      </c>
      <c r="C10" s="17" t="s">
        <v>148</v>
      </c>
      <c r="D10" s="8" t="s">
        <v>547</v>
      </c>
      <c r="E10" s="6" t="s">
        <v>122</v>
      </c>
      <c r="F10" s="65">
        <v>2012</v>
      </c>
      <c r="G10" s="65">
        <v>225.06</v>
      </c>
      <c r="H10" s="65">
        <v>11</v>
      </c>
      <c r="I10" s="65">
        <f t="shared" si="0"/>
        <v>2475.66</v>
      </c>
      <c r="J10" s="65" t="s">
        <v>546</v>
      </c>
      <c r="K10" s="87"/>
    </row>
    <row r="11" spans="1:11" ht="18.75">
      <c r="A11" s="65">
        <v>10</v>
      </c>
      <c r="B11" s="65">
        <v>7</v>
      </c>
      <c r="C11" s="6" t="s">
        <v>160</v>
      </c>
      <c r="D11" s="6" t="s">
        <v>253</v>
      </c>
      <c r="E11" s="6" t="s">
        <v>159</v>
      </c>
      <c r="F11" s="65">
        <v>2012</v>
      </c>
      <c r="G11" s="65">
        <v>198.88</v>
      </c>
      <c r="H11" s="65">
        <v>17</v>
      </c>
      <c r="I11" s="65">
        <f t="shared" si="0"/>
        <v>3380.96</v>
      </c>
      <c r="J11" s="65" t="s">
        <v>545</v>
      </c>
      <c r="K11" s="87"/>
    </row>
    <row r="12" spans="1:11" ht="47.25">
      <c r="A12" s="9">
        <v>11</v>
      </c>
      <c r="B12" s="9">
        <v>9</v>
      </c>
      <c r="C12" s="17" t="s">
        <v>544</v>
      </c>
      <c r="D12" s="10" t="s">
        <v>287</v>
      </c>
      <c r="E12" s="6" t="s">
        <v>122</v>
      </c>
      <c r="F12" s="65">
        <v>2012</v>
      </c>
      <c r="G12" s="65">
        <v>203</v>
      </c>
      <c r="H12" s="65">
        <v>17</v>
      </c>
      <c r="I12" s="65">
        <f t="shared" si="0"/>
        <v>3451</v>
      </c>
      <c r="J12" s="65" t="s">
        <v>543</v>
      </c>
      <c r="K12" s="80" t="s">
        <v>625</v>
      </c>
    </row>
    <row r="13" spans="1:11" ht="37.5">
      <c r="A13" s="9">
        <v>12</v>
      </c>
      <c r="B13" s="9">
        <v>10</v>
      </c>
      <c r="C13" s="17" t="s">
        <v>477</v>
      </c>
      <c r="D13" s="8" t="s">
        <v>476</v>
      </c>
      <c r="E13" s="6" t="s">
        <v>159</v>
      </c>
      <c r="F13" s="65">
        <v>2012</v>
      </c>
      <c r="G13" s="65">
        <v>198.88</v>
      </c>
      <c r="H13" s="65">
        <v>12</v>
      </c>
      <c r="I13" s="65">
        <f t="shared" si="0"/>
        <v>2386.56</v>
      </c>
      <c r="J13" s="30" t="s">
        <v>542</v>
      </c>
      <c r="K13" s="87"/>
    </row>
    <row r="14" spans="1:11" ht="22.5">
      <c r="A14" s="90" t="s">
        <v>99</v>
      </c>
      <c r="B14" s="90"/>
      <c r="C14" s="90"/>
      <c r="D14" s="90"/>
      <c r="E14" s="90"/>
      <c r="F14" s="90"/>
      <c r="G14" s="90"/>
      <c r="H14" s="64">
        <f>SUM(H2:H13)</f>
        <v>130</v>
      </c>
      <c r="I14" s="64">
        <f>SUM(I2:I13)</f>
        <v>31343.69</v>
      </c>
      <c r="J14" s="65"/>
    </row>
  </sheetData>
  <mergeCells count="1">
    <mergeCell ref="A14:G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topLeftCell="C4" workbookViewId="0">
      <selection activeCell="K9" sqref="K9"/>
    </sheetView>
  </sheetViews>
  <sheetFormatPr defaultRowHeight="15"/>
  <cols>
    <col min="2" max="2" width="11" bestFit="1" customWidth="1"/>
    <col min="3" max="3" width="34.85546875" bestFit="1" customWidth="1"/>
    <col min="4" max="4" width="20.85546875" customWidth="1"/>
    <col min="5" max="5" width="24.7109375" customWidth="1"/>
    <col min="6" max="6" width="15.5703125" customWidth="1"/>
    <col min="7" max="7" width="12.85546875" customWidth="1"/>
    <col min="8" max="8" width="14" customWidth="1"/>
    <col min="9" max="9" width="18.85546875" customWidth="1"/>
    <col min="10" max="10" width="18.28515625" customWidth="1"/>
    <col min="11" max="11" width="22.5703125" customWidth="1"/>
  </cols>
  <sheetData>
    <row r="1" spans="1:11" ht="67.5">
      <c r="A1" s="11" t="s">
        <v>0</v>
      </c>
      <c r="B1" s="64" t="s">
        <v>378</v>
      </c>
      <c r="C1" s="64" t="s">
        <v>1</v>
      </c>
      <c r="D1" s="64" t="s">
        <v>2</v>
      </c>
      <c r="E1" s="64" t="s">
        <v>3</v>
      </c>
      <c r="F1" s="4" t="s">
        <v>4</v>
      </c>
      <c r="G1" s="64" t="s">
        <v>5</v>
      </c>
      <c r="H1" s="4" t="s">
        <v>6</v>
      </c>
      <c r="I1" s="4" t="s">
        <v>7</v>
      </c>
      <c r="J1" s="4" t="s">
        <v>11</v>
      </c>
      <c r="K1" s="4" t="s">
        <v>422</v>
      </c>
    </row>
    <row r="2" spans="1:11" ht="56.25">
      <c r="A2" s="9">
        <v>1</v>
      </c>
      <c r="B2" s="9">
        <v>2</v>
      </c>
      <c r="C2" s="10" t="s">
        <v>46</v>
      </c>
      <c r="D2" s="8" t="s">
        <v>47</v>
      </c>
      <c r="E2" s="6" t="s">
        <v>395</v>
      </c>
      <c r="F2" s="65">
        <v>2013</v>
      </c>
      <c r="G2" s="65">
        <v>218.4</v>
      </c>
      <c r="H2" s="65">
        <v>3</v>
      </c>
      <c r="I2" s="65">
        <f t="shared" ref="I2:I10" si="0">H2*G2</f>
        <v>655.20000000000005</v>
      </c>
      <c r="J2" s="65" t="s">
        <v>566</v>
      </c>
      <c r="K2" s="75"/>
    </row>
    <row r="3" spans="1:11" ht="37.5">
      <c r="A3" s="9">
        <v>2</v>
      </c>
      <c r="B3" s="9">
        <v>3</v>
      </c>
      <c r="C3" s="10" t="s">
        <v>551</v>
      </c>
      <c r="D3" s="8" t="s">
        <v>487</v>
      </c>
      <c r="E3" s="6" t="s">
        <v>159</v>
      </c>
      <c r="F3" s="65">
        <v>2013</v>
      </c>
      <c r="G3" s="65">
        <v>175</v>
      </c>
      <c r="H3" s="65">
        <v>12</v>
      </c>
      <c r="I3" s="65">
        <f t="shared" si="0"/>
        <v>2100</v>
      </c>
      <c r="J3" s="65" t="s">
        <v>565</v>
      </c>
      <c r="K3" s="75"/>
    </row>
    <row r="4" spans="1:11" ht="37.5">
      <c r="A4" s="9">
        <v>3</v>
      </c>
      <c r="B4" s="9">
        <v>3</v>
      </c>
      <c r="C4" s="10" t="s">
        <v>549</v>
      </c>
      <c r="D4" s="8" t="s">
        <v>487</v>
      </c>
      <c r="E4" s="6" t="s">
        <v>159</v>
      </c>
      <c r="F4" s="65">
        <v>2013</v>
      </c>
      <c r="G4" s="65">
        <v>175</v>
      </c>
      <c r="H4" s="65">
        <v>12</v>
      </c>
      <c r="I4" s="65">
        <f t="shared" si="0"/>
        <v>2100</v>
      </c>
      <c r="J4" s="65" t="s">
        <v>564</v>
      </c>
      <c r="K4" s="75"/>
    </row>
    <row r="5" spans="1:11" ht="18.75">
      <c r="A5" s="9">
        <v>4</v>
      </c>
      <c r="B5" s="9">
        <v>6</v>
      </c>
      <c r="C5" s="6" t="s">
        <v>18</v>
      </c>
      <c r="D5" s="6" t="s">
        <v>143</v>
      </c>
      <c r="E5" s="6" t="s">
        <v>144</v>
      </c>
      <c r="F5" s="65">
        <v>2013</v>
      </c>
      <c r="G5" s="65">
        <v>224.4</v>
      </c>
      <c r="H5" s="65">
        <v>16</v>
      </c>
      <c r="I5" s="65">
        <f t="shared" si="0"/>
        <v>3590.4</v>
      </c>
      <c r="J5" s="65" t="s">
        <v>563</v>
      </c>
      <c r="K5" s="75"/>
    </row>
    <row r="6" spans="1:11" ht="56.25">
      <c r="A6" s="9">
        <v>5</v>
      </c>
      <c r="B6" s="9">
        <v>6</v>
      </c>
      <c r="C6" s="17" t="s">
        <v>201</v>
      </c>
      <c r="D6" s="6" t="s">
        <v>562</v>
      </c>
      <c r="E6" s="6" t="s">
        <v>122</v>
      </c>
      <c r="F6" s="65">
        <v>2013</v>
      </c>
      <c r="G6" s="65">
        <v>260</v>
      </c>
      <c r="H6" s="65">
        <v>19</v>
      </c>
      <c r="I6" s="65">
        <f t="shared" si="0"/>
        <v>4940</v>
      </c>
      <c r="J6" s="65" t="s">
        <v>561</v>
      </c>
      <c r="K6" s="75"/>
    </row>
    <row r="7" spans="1:11" ht="18.75">
      <c r="A7" s="9">
        <v>6</v>
      </c>
      <c r="B7" s="9">
        <v>7</v>
      </c>
      <c r="C7" s="6" t="s">
        <v>18</v>
      </c>
      <c r="D7" s="6" t="s">
        <v>143</v>
      </c>
      <c r="E7" s="6" t="s">
        <v>144</v>
      </c>
      <c r="F7" s="65">
        <v>2013</v>
      </c>
      <c r="G7" s="65">
        <v>224.4</v>
      </c>
      <c r="H7" s="65">
        <v>14</v>
      </c>
      <c r="I7" s="65">
        <f t="shared" si="0"/>
        <v>3141.6</v>
      </c>
      <c r="J7" s="65" t="s">
        <v>560</v>
      </c>
      <c r="K7" s="75"/>
    </row>
    <row r="8" spans="1:11" ht="126">
      <c r="A8" s="9">
        <v>7</v>
      </c>
      <c r="B8" s="9">
        <v>7</v>
      </c>
      <c r="C8" s="17" t="s">
        <v>518</v>
      </c>
      <c r="D8" s="8" t="s">
        <v>517</v>
      </c>
      <c r="E8" s="6" t="s">
        <v>144</v>
      </c>
      <c r="F8" s="65">
        <v>2013</v>
      </c>
      <c r="G8" s="65">
        <v>248.16</v>
      </c>
      <c r="H8" s="65">
        <v>19</v>
      </c>
      <c r="I8" s="65">
        <f t="shared" si="0"/>
        <v>4715.04</v>
      </c>
      <c r="J8" s="65" t="s">
        <v>559</v>
      </c>
      <c r="K8" s="77" t="s">
        <v>610</v>
      </c>
    </row>
    <row r="9" spans="1:11" ht="75">
      <c r="A9" s="9">
        <v>8</v>
      </c>
      <c r="B9" s="9">
        <v>10</v>
      </c>
      <c r="C9" s="10" t="s">
        <v>495</v>
      </c>
      <c r="D9" s="17" t="s">
        <v>558</v>
      </c>
      <c r="E9" s="6" t="s">
        <v>122</v>
      </c>
      <c r="F9" s="65">
        <v>2013</v>
      </c>
      <c r="G9" s="65">
        <v>203</v>
      </c>
      <c r="H9" s="65">
        <v>1</v>
      </c>
      <c r="I9" s="65">
        <f t="shared" si="0"/>
        <v>203</v>
      </c>
      <c r="J9" s="65">
        <v>2561</v>
      </c>
      <c r="K9" s="75"/>
    </row>
    <row r="10" spans="1:11" ht="18.75">
      <c r="A10" s="9">
        <v>9</v>
      </c>
      <c r="B10" s="9">
        <v>10</v>
      </c>
      <c r="C10" s="17" t="s">
        <v>171</v>
      </c>
      <c r="D10" s="8" t="s">
        <v>260</v>
      </c>
      <c r="E10" s="6" t="s">
        <v>122</v>
      </c>
      <c r="F10" s="65">
        <v>2013</v>
      </c>
      <c r="G10" s="65">
        <v>376.53</v>
      </c>
      <c r="H10" s="65">
        <v>13</v>
      </c>
      <c r="I10" s="65">
        <f t="shared" si="0"/>
        <v>4894.8899999999994</v>
      </c>
      <c r="J10" s="65" t="s">
        <v>557</v>
      </c>
      <c r="K10" s="75"/>
    </row>
    <row r="11" spans="1:11" ht="22.5">
      <c r="A11" s="90" t="s">
        <v>99</v>
      </c>
      <c r="B11" s="90"/>
      <c r="C11" s="90"/>
      <c r="D11" s="90"/>
      <c r="E11" s="90"/>
      <c r="F11" s="90"/>
      <c r="G11" s="90"/>
      <c r="H11" s="64">
        <f>SUM(H2:H10)</f>
        <v>109</v>
      </c>
      <c r="I11" s="64">
        <f>SUM(I2:I10)</f>
        <v>26340.13</v>
      </c>
      <c r="J11" s="65"/>
    </row>
  </sheetData>
  <mergeCells count="1">
    <mergeCell ref="A11:G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M17" sqref="M17"/>
    </sheetView>
  </sheetViews>
  <sheetFormatPr defaultRowHeight="15" outlineLevelRow="1"/>
  <cols>
    <col min="2" max="2" width="39.85546875" customWidth="1"/>
    <col min="3" max="3" width="24.42578125" customWidth="1"/>
    <col min="4" max="4" width="25.140625" bestFit="1" customWidth="1"/>
    <col min="5" max="5" width="16.85546875" customWidth="1"/>
    <col min="6" max="6" width="25.28515625" customWidth="1"/>
    <col min="7" max="7" width="12.85546875" customWidth="1"/>
    <col min="8" max="8" width="17.85546875" customWidth="1"/>
    <col min="9" max="9" width="18.42578125" customWidth="1"/>
    <col min="10" max="10" width="15.85546875" customWidth="1"/>
    <col min="11" max="11" width="14.5703125" customWidth="1"/>
    <col min="12" max="13" width="17.7109375" customWidth="1"/>
  </cols>
  <sheetData>
    <row r="1" spans="1:13" ht="22.5">
      <c r="A1" s="91" t="s">
        <v>13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3" ht="112.5">
      <c r="A2" s="4" t="s">
        <v>0</v>
      </c>
      <c r="B2" s="2" t="s">
        <v>1</v>
      </c>
      <c r="C2" s="2" t="s">
        <v>2</v>
      </c>
      <c r="D2" s="2" t="s">
        <v>3</v>
      </c>
      <c r="E2" s="4" t="s">
        <v>4</v>
      </c>
      <c r="F2" s="69" t="s">
        <v>582</v>
      </c>
      <c r="G2" s="2" t="s">
        <v>5</v>
      </c>
      <c r="H2" s="4" t="s">
        <v>6</v>
      </c>
      <c r="I2" s="4" t="s">
        <v>7</v>
      </c>
      <c r="J2" s="4" t="s">
        <v>11</v>
      </c>
      <c r="K2" s="3" t="s">
        <v>22</v>
      </c>
      <c r="L2" s="4" t="s">
        <v>136</v>
      </c>
      <c r="M2" s="4" t="s">
        <v>422</v>
      </c>
    </row>
    <row r="3" spans="1:13" ht="75">
      <c r="A3" s="92">
        <v>1</v>
      </c>
      <c r="B3" s="10" t="s">
        <v>8</v>
      </c>
      <c r="C3" s="17" t="s">
        <v>438</v>
      </c>
      <c r="D3" s="6" t="s">
        <v>9</v>
      </c>
      <c r="E3" s="5">
        <v>2017</v>
      </c>
      <c r="F3" s="70"/>
      <c r="G3" s="5">
        <v>256.19</v>
      </c>
      <c r="H3" s="5">
        <v>12</v>
      </c>
      <c r="I3" s="5">
        <f>H3*G3</f>
        <v>3074.2799999999997</v>
      </c>
      <c r="J3" s="7" t="s">
        <v>27</v>
      </c>
      <c r="K3" s="5">
        <v>18</v>
      </c>
      <c r="L3" s="52">
        <f>H3-K3</f>
        <v>-6</v>
      </c>
      <c r="M3" s="81"/>
    </row>
    <row r="4" spans="1:13" ht="75" hidden="1" outlineLevel="1">
      <c r="A4" s="92"/>
      <c r="B4" s="10" t="s">
        <v>10</v>
      </c>
      <c r="C4" s="17" t="s">
        <v>438</v>
      </c>
      <c r="D4" s="6" t="s">
        <v>9</v>
      </c>
      <c r="E4" s="5">
        <v>2017</v>
      </c>
      <c r="F4" s="70"/>
      <c r="G4" s="5">
        <v>256.19</v>
      </c>
      <c r="H4" s="5">
        <v>12</v>
      </c>
      <c r="I4" s="13">
        <f t="shared" ref="I4:I14" si="0">H4*G4</f>
        <v>3074.2799999999997</v>
      </c>
      <c r="J4" s="5" t="s">
        <v>14</v>
      </c>
      <c r="K4" s="52">
        <v>18</v>
      </c>
      <c r="L4" s="52">
        <f t="shared" ref="L4:L14" si="1">H4-K4</f>
        <v>-6</v>
      </c>
      <c r="M4" s="81"/>
    </row>
    <row r="5" spans="1:13" ht="75" collapsed="1">
      <c r="A5" s="92">
        <v>2</v>
      </c>
      <c r="B5" s="10" t="s">
        <v>12</v>
      </c>
      <c r="C5" s="17" t="s">
        <v>439</v>
      </c>
      <c r="D5" s="6" t="s">
        <v>9</v>
      </c>
      <c r="E5" s="5">
        <v>2017</v>
      </c>
      <c r="F5" s="70"/>
      <c r="G5" s="5">
        <v>214.06</v>
      </c>
      <c r="H5" s="5">
        <v>12</v>
      </c>
      <c r="I5" s="13">
        <f t="shared" si="0"/>
        <v>2568.7200000000003</v>
      </c>
      <c r="J5" s="5" t="s">
        <v>15</v>
      </c>
      <c r="K5" s="52">
        <v>18</v>
      </c>
      <c r="L5" s="52">
        <f t="shared" si="1"/>
        <v>-6</v>
      </c>
      <c r="M5" s="81"/>
    </row>
    <row r="6" spans="1:13" ht="75" hidden="1" outlineLevel="1">
      <c r="A6" s="92"/>
      <c r="B6" s="10" t="s">
        <v>16</v>
      </c>
      <c r="C6" s="17" t="s">
        <v>439</v>
      </c>
      <c r="D6" s="6" t="s">
        <v>9</v>
      </c>
      <c r="E6" s="5">
        <v>2017</v>
      </c>
      <c r="F6" s="70"/>
      <c r="G6" s="5">
        <v>214.06</v>
      </c>
      <c r="H6" s="5">
        <v>12</v>
      </c>
      <c r="I6" s="13">
        <f t="shared" si="0"/>
        <v>2568.7200000000003</v>
      </c>
      <c r="J6" s="5" t="s">
        <v>17</v>
      </c>
      <c r="K6" s="52">
        <v>18</v>
      </c>
      <c r="L6" s="52">
        <f t="shared" si="1"/>
        <v>-6</v>
      </c>
      <c r="M6" s="81"/>
    </row>
    <row r="7" spans="1:13" ht="37.5" collapsed="1">
      <c r="A7" s="9">
        <v>3</v>
      </c>
      <c r="B7" s="10" t="s">
        <v>18</v>
      </c>
      <c r="C7" s="8" t="s">
        <v>19</v>
      </c>
      <c r="D7" s="6" t="s">
        <v>9</v>
      </c>
      <c r="E7" s="5">
        <v>2017</v>
      </c>
      <c r="F7" s="70"/>
      <c r="G7" s="5">
        <v>323.83999999999997</v>
      </c>
      <c r="H7" s="5">
        <v>12</v>
      </c>
      <c r="I7" s="13">
        <f t="shared" si="0"/>
        <v>3886.08</v>
      </c>
      <c r="J7" s="5" t="s">
        <v>20</v>
      </c>
      <c r="K7" s="52">
        <v>18</v>
      </c>
      <c r="L7" s="52">
        <f t="shared" si="1"/>
        <v>-6</v>
      </c>
      <c r="M7" s="81"/>
    </row>
    <row r="8" spans="1:13" ht="56.25">
      <c r="A8" s="92">
        <v>4</v>
      </c>
      <c r="B8" s="10" t="s">
        <v>21</v>
      </c>
      <c r="C8" s="8" t="s">
        <v>440</v>
      </c>
      <c r="D8" s="6" t="s">
        <v>9</v>
      </c>
      <c r="E8" s="5">
        <v>2017</v>
      </c>
      <c r="F8" s="70"/>
      <c r="G8" s="5">
        <v>287.98</v>
      </c>
      <c r="H8" s="5">
        <v>11</v>
      </c>
      <c r="I8" s="13">
        <f t="shared" si="0"/>
        <v>3167.78</v>
      </c>
      <c r="J8" s="5" t="s">
        <v>23</v>
      </c>
      <c r="K8" s="52">
        <v>18</v>
      </c>
      <c r="L8" s="52">
        <f t="shared" si="1"/>
        <v>-7</v>
      </c>
      <c r="M8" s="81"/>
    </row>
    <row r="9" spans="1:13" ht="56.25" hidden="1" outlineLevel="1">
      <c r="A9" s="92"/>
      <c r="B9" s="10" t="s">
        <v>24</v>
      </c>
      <c r="C9" s="8" t="s">
        <v>440</v>
      </c>
      <c r="D9" s="6" t="s">
        <v>9</v>
      </c>
      <c r="E9" s="5">
        <v>2017</v>
      </c>
      <c r="F9" s="70"/>
      <c r="G9" s="5">
        <v>287.98</v>
      </c>
      <c r="H9" s="5">
        <v>11</v>
      </c>
      <c r="I9" s="13">
        <f t="shared" si="0"/>
        <v>3167.78</v>
      </c>
      <c r="J9" s="5" t="s">
        <v>25</v>
      </c>
      <c r="K9" s="52">
        <v>18</v>
      </c>
      <c r="L9" s="52">
        <f t="shared" si="1"/>
        <v>-7</v>
      </c>
      <c r="M9" s="81"/>
    </row>
    <row r="10" spans="1:13" ht="18.75" collapsed="1">
      <c r="A10" s="92">
        <v>5</v>
      </c>
      <c r="B10" s="6" t="s">
        <v>26</v>
      </c>
      <c r="C10" s="6" t="s">
        <v>28</v>
      </c>
      <c r="D10" s="6" t="s">
        <v>9</v>
      </c>
      <c r="E10" s="5">
        <v>2017</v>
      </c>
      <c r="F10" s="70"/>
      <c r="G10" s="5">
        <v>220.22</v>
      </c>
      <c r="H10" s="5">
        <v>12</v>
      </c>
      <c r="I10" s="13">
        <f t="shared" si="0"/>
        <v>2642.64</v>
      </c>
      <c r="J10" s="5" t="s">
        <v>29</v>
      </c>
      <c r="K10" s="52">
        <v>18</v>
      </c>
      <c r="L10" s="52">
        <f t="shared" si="1"/>
        <v>-6</v>
      </c>
      <c r="M10" s="81"/>
    </row>
    <row r="11" spans="1:13" ht="18.75" hidden="1" outlineLevel="1">
      <c r="A11" s="92"/>
      <c r="B11" s="6" t="s">
        <v>31</v>
      </c>
      <c r="C11" s="6" t="s">
        <v>28</v>
      </c>
      <c r="D11" s="6" t="s">
        <v>9</v>
      </c>
      <c r="E11" s="5">
        <v>2017</v>
      </c>
      <c r="F11" s="70"/>
      <c r="G11" s="5">
        <v>220.22</v>
      </c>
      <c r="H11" s="5">
        <v>12</v>
      </c>
      <c r="I11" s="13">
        <f t="shared" si="0"/>
        <v>2642.64</v>
      </c>
      <c r="J11" s="5" t="s">
        <v>30</v>
      </c>
      <c r="K11" s="52">
        <v>18</v>
      </c>
      <c r="L11" s="52">
        <f t="shared" si="1"/>
        <v>-6</v>
      </c>
      <c r="M11" s="81"/>
    </row>
    <row r="12" spans="1:13" ht="37.5" collapsed="1">
      <c r="A12" s="9">
        <v>6</v>
      </c>
      <c r="B12" s="10" t="s">
        <v>32</v>
      </c>
      <c r="C12" s="8" t="s">
        <v>33</v>
      </c>
      <c r="D12" s="6" t="s">
        <v>9</v>
      </c>
      <c r="E12" s="5">
        <v>2017</v>
      </c>
      <c r="F12" s="70"/>
      <c r="G12" s="5">
        <v>310.64</v>
      </c>
      <c r="H12" s="5">
        <v>1</v>
      </c>
      <c r="I12" s="13">
        <f t="shared" si="0"/>
        <v>310.64</v>
      </c>
      <c r="J12" s="5">
        <v>107</v>
      </c>
      <c r="K12" s="52">
        <v>18</v>
      </c>
      <c r="L12" s="52">
        <f t="shared" si="1"/>
        <v>-17</v>
      </c>
      <c r="M12" s="81"/>
    </row>
    <row r="13" spans="1:13" ht="56.25">
      <c r="A13" s="9">
        <v>7</v>
      </c>
      <c r="B13" s="10" t="s">
        <v>34</v>
      </c>
      <c r="C13" s="8" t="s">
        <v>444</v>
      </c>
      <c r="D13" s="6" t="s">
        <v>9</v>
      </c>
      <c r="E13" s="5">
        <v>2017</v>
      </c>
      <c r="F13" s="70"/>
      <c r="G13" s="5">
        <v>290.39999999999998</v>
      </c>
      <c r="H13" s="5">
        <v>8</v>
      </c>
      <c r="I13" s="13">
        <f t="shared" si="0"/>
        <v>2323.1999999999998</v>
      </c>
      <c r="J13" s="5" t="s">
        <v>35</v>
      </c>
      <c r="K13" s="52">
        <v>18</v>
      </c>
      <c r="L13" s="52">
        <f t="shared" si="1"/>
        <v>-10</v>
      </c>
      <c r="M13" s="81"/>
    </row>
    <row r="14" spans="1:13" ht="37.5">
      <c r="A14" s="9">
        <v>8</v>
      </c>
      <c r="B14" s="10" t="s">
        <v>68</v>
      </c>
      <c r="C14" s="8" t="s">
        <v>65</v>
      </c>
      <c r="D14" s="6" t="s">
        <v>66</v>
      </c>
      <c r="E14" s="5">
        <v>2013</v>
      </c>
      <c r="F14" s="70"/>
      <c r="G14" s="5">
        <v>230</v>
      </c>
      <c r="H14" s="5">
        <v>20</v>
      </c>
      <c r="I14" s="13">
        <f t="shared" si="0"/>
        <v>4600</v>
      </c>
      <c r="J14" s="13" t="s">
        <v>69</v>
      </c>
      <c r="K14" s="52">
        <v>18</v>
      </c>
      <c r="L14" s="52">
        <f t="shared" si="1"/>
        <v>2</v>
      </c>
      <c r="M14" s="81"/>
    </row>
    <row r="15" spans="1:13" ht="22.5">
      <c r="A15" s="90" t="s">
        <v>99</v>
      </c>
      <c r="B15" s="90"/>
      <c r="C15" s="90"/>
      <c r="D15" s="90"/>
      <c r="E15" s="90"/>
      <c r="F15" s="71">
        <f>SUM(F3:F14)</f>
        <v>0</v>
      </c>
      <c r="G15" s="67"/>
      <c r="H15" s="64">
        <f>SUM(H3:H14)</f>
        <v>135</v>
      </c>
      <c r="I15" s="2">
        <f>SUM(I3:I14)</f>
        <v>34026.759999999995</v>
      </c>
      <c r="J15" s="5"/>
      <c r="K15" s="5"/>
    </row>
    <row r="16" spans="1:13" ht="18.75">
      <c r="A16" s="5"/>
      <c r="B16" s="6"/>
      <c r="C16" s="6"/>
      <c r="D16" s="6"/>
      <c r="E16" s="5"/>
      <c r="F16" s="5"/>
      <c r="G16" s="5"/>
      <c r="H16" s="5"/>
      <c r="I16" s="5"/>
      <c r="J16" s="5"/>
    </row>
    <row r="17" spans="1:10" ht="18.75">
      <c r="A17" s="5"/>
      <c r="B17" s="6"/>
      <c r="C17" s="6"/>
      <c r="D17" s="6"/>
      <c r="E17" s="5"/>
      <c r="F17" s="5"/>
      <c r="G17" s="5"/>
      <c r="H17" s="5"/>
      <c r="I17" s="5"/>
      <c r="J17" s="5"/>
    </row>
    <row r="18" spans="1:10" ht="18.75">
      <c r="A18" s="5"/>
      <c r="B18" s="6"/>
      <c r="C18" s="6"/>
      <c r="D18" s="6"/>
      <c r="E18" s="5"/>
      <c r="F18" s="5"/>
      <c r="G18" s="5"/>
      <c r="H18" s="5"/>
      <c r="I18" s="5"/>
      <c r="J18" s="5"/>
    </row>
    <row r="19" spans="1:10" ht="18.75">
      <c r="A19" s="5"/>
      <c r="B19" s="6"/>
      <c r="C19" s="6"/>
      <c r="D19" s="6"/>
      <c r="E19" s="5"/>
      <c r="F19" s="5"/>
      <c r="G19" s="5"/>
      <c r="H19" s="5"/>
      <c r="I19" s="5"/>
      <c r="J19" s="5"/>
    </row>
    <row r="20" spans="1:10" ht="18.75">
      <c r="A20" s="5"/>
      <c r="B20" s="6"/>
      <c r="C20" s="6"/>
      <c r="D20" s="6"/>
      <c r="E20" s="5"/>
      <c r="F20" s="5"/>
      <c r="G20" s="5"/>
      <c r="H20" s="5"/>
      <c r="I20" s="5"/>
      <c r="J20" s="5"/>
    </row>
    <row r="21" spans="1:10" ht="18.75">
      <c r="A21" s="5"/>
      <c r="B21" s="6"/>
      <c r="C21" s="6"/>
      <c r="D21" s="6"/>
      <c r="E21" s="5"/>
      <c r="F21" s="5"/>
      <c r="G21" s="5"/>
      <c r="H21" s="5"/>
    </row>
  </sheetData>
  <mergeCells count="6">
    <mergeCell ref="A1:K1"/>
    <mergeCell ref="A15:E15"/>
    <mergeCell ref="A3:A4"/>
    <mergeCell ref="A5:A6"/>
    <mergeCell ref="A8:A9"/>
    <mergeCell ref="A10:A11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topLeftCell="C1" workbookViewId="0">
      <selection activeCell="K2" sqref="K2"/>
    </sheetView>
  </sheetViews>
  <sheetFormatPr defaultRowHeight="15"/>
  <cols>
    <col min="2" max="2" width="11" bestFit="1" customWidth="1"/>
    <col min="3" max="3" width="34.85546875" bestFit="1" customWidth="1"/>
    <col min="4" max="4" width="23.85546875" customWidth="1"/>
    <col min="5" max="5" width="26.42578125" customWidth="1"/>
    <col min="6" max="6" width="15.5703125" customWidth="1"/>
    <col min="7" max="7" width="13.7109375" customWidth="1"/>
    <col min="8" max="8" width="12.85546875" customWidth="1"/>
    <col min="9" max="9" width="19.85546875" customWidth="1"/>
    <col min="10" max="10" width="18" customWidth="1"/>
    <col min="11" max="11" width="18.28515625" customWidth="1"/>
  </cols>
  <sheetData>
    <row r="1" spans="1:11" ht="67.5">
      <c r="A1" s="11" t="s">
        <v>0</v>
      </c>
      <c r="B1" s="64" t="s">
        <v>378</v>
      </c>
      <c r="C1" s="64" t="s">
        <v>1</v>
      </c>
      <c r="D1" s="64" t="s">
        <v>2</v>
      </c>
      <c r="E1" s="64" t="s">
        <v>3</v>
      </c>
      <c r="F1" s="4" t="s">
        <v>4</v>
      </c>
      <c r="G1" s="64" t="s">
        <v>5</v>
      </c>
      <c r="H1" s="4" t="s">
        <v>6</v>
      </c>
      <c r="I1" s="4" t="s">
        <v>7</v>
      </c>
      <c r="J1" s="4" t="s">
        <v>11</v>
      </c>
      <c r="K1" s="4" t="s">
        <v>422</v>
      </c>
    </row>
    <row r="2" spans="1:11" ht="37.5">
      <c r="A2" s="9">
        <v>1</v>
      </c>
      <c r="B2" s="9">
        <v>1</v>
      </c>
      <c r="C2" s="10" t="s">
        <v>18</v>
      </c>
      <c r="D2" s="8" t="s">
        <v>47</v>
      </c>
      <c r="E2" s="6" t="s">
        <v>395</v>
      </c>
      <c r="F2" s="65">
        <v>2014</v>
      </c>
      <c r="G2" s="65">
        <v>168</v>
      </c>
      <c r="H2" s="65">
        <v>16</v>
      </c>
      <c r="I2" s="65">
        <f t="shared" ref="I2:I12" si="0">H2*G2</f>
        <v>2688</v>
      </c>
      <c r="J2" s="65" t="s">
        <v>577</v>
      </c>
      <c r="K2" s="87"/>
    </row>
    <row r="3" spans="1:11" ht="18.75">
      <c r="A3" s="65">
        <v>2</v>
      </c>
      <c r="B3" s="65">
        <v>1</v>
      </c>
      <c r="C3" s="6" t="s">
        <v>21</v>
      </c>
      <c r="D3" s="6" t="s">
        <v>51</v>
      </c>
      <c r="E3" s="6" t="s">
        <v>395</v>
      </c>
      <c r="F3" s="65">
        <v>2014</v>
      </c>
      <c r="G3" s="65">
        <v>172</v>
      </c>
      <c r="H3" s="65">
        <v>18</v>
      </c>
      <c r="I3" s="65">
        <f t="shared" si="0"/>
        <v>3096</v>
      </c>
      <c r="J3" s="65" t="s">
        <v>576</v>
      </c>
      <c r="K3" s="87"/>
    </row>
    <row r="4" spans="1:11" ht="18.75">
      <c r="A4" s="65">
        <v>3</v>
      </c>
      <c r="B4" s="65">
        <v>1</v>
      </c>
      <c r="C4" s="6" t="s">
        <v>24</v>
      </c>
      <c r="D4" s="6" t="s">
        <v>51</v>
      </c>
      <c r="E4" s="6" t="s">
        <v>395</v>
      </c>
      <c r="F4" s="65">
        <v>2014</v>
      </c>
      <c r="G4" s="65">
        <v>172</v>
      </c>
      <c r="H4" s="65">
        <v>16</v>
      </c>
      <c r="I4" s="65">
        <f t="shared" si="0"/>
        <v>2752</v>
      </c>
      <c r="J4" s="65" t="s">
        <v>575</v>
      </c>
      <c r="K4" s="87"/>
    </row>
    <row r="5" spans="1:11" ht="37.5">
      <c r="A5" s="9">
        <v>4</v>
      </c>
      <c r="B5" s="9">
        <v>1</v>
      </c>
      <c r="C5" s="10" t="s">
        <v>26</v>
      </c>
      <c r="D5" s="8" t="s">
        <v>56</v>
      </c>
      <c r="E5" s="6" t="s">
        <v>395</v>
      </c>
      <c r="F5" s="65">
        <v>2014</v>
      </c>
      <c r="G5" s="65">
        <v>164</v>
      </c>
      <c r="H5" s="65">
        <v>16</v>
      </c>
      <c r="I5" s="65">
        <f t="shared" si="0"/>
        <v>2624</v>
      </c>
      <c r="J5" s="65" t="s">
        <v>574</v>
      </c>
      <c r="K5" s="87"/>
    </row>
    <row r="6" spans="1:11" ht="37.5">
      <c r="A6" s="9">
        <v>5</v>
      </c>
      <c r="B6" s="9">
        <v>1</v>
      </c>
      <c r="C6" s="10" t="s">
        <v>31</v>
      </c>
      <c r="D6" s="8" t="s">
        <v>56</v>
      </c>
      <c r="E6" s="6" t="s">
        <v>395</v>
      </c>
      <c r="F6" s="65">
        <v>2014</v>
      </c>
      <c r="G6" s="65">
        <v>164</v>
      </c>
      <c r="H6" s="65">
        <v>16</v>
      </c>
      <c r="I6" s="65">
        <f t="shared" si="0"/>
        <v>2624</v>
      </c>
      <c r="J6" s="65" t="s">
        <v>573</v>
      </c>
      <c r="K6" s="87"/>
    </row>
    <row r="7" spans="1:11" ht="37.5">
      <c r="A7" s="9">
        <v>6</v>
      </c>
      <c r="B7" s="9">
        <v>2</v>
      </c>
      <c r="C7" s="10" t="s">
        <v>551</v>
      </c>
      <c r="D7" s="8" t="s">
        <v>487</v>
      </c>
      <c r="E7" s="6" t="s">
        <v>159</v>
      </c>
      <c r="F7" s="65">
        <v>2014</v>
      </c>
      <c r="G7" s="65">
        <v>236.8</v>
      </c>
      <c r="H7" s="65">
        <v>4</v>
      </c>
      <c r="I7" s="65">
        <f t="shared" si="0"/>
        <v>947.2</v>
      </c>
      <c r="J7" s="65" t="s">
        <v>572</v>
      </c>
      <c r="K7" s="87"/>
    </row>
    <row r="8" spans="1:11" ht="37.5">
      <c r="A8" s="9">
        <v>7</v>
      </c>
      <c r="B8" s="9">
        <v>2</v>
      </c>
      <c r="C8" s="10" t="s">
        <v>549</v>
      </c>
      <c r="D8" s="8" t="s">
        <v>487</v>
      </c>
      <c r="E8" s="6" t="s">
        <v>159</v>
      </c>
      <c r="F8" s="65">
        <v>2014</v>
      </c>
      <c r="G8" s="65">
        <v>236.8</v>
      </c>
      <c r="H8" s="65">
        <v>4</v>
      </c>
      <c r="I8" s="65">
        <f t="shared" si="0"/>
        <v>947.2</v>
      </c>
      <c r="J8" s="65" t="s">
        <v>571</v>
      </c>
      <c r="K8" s="87"/>
    </row>
    <row r="9" spans="1:11" ht="37.5">
      <c r="A9" s="9">
        <v>8</v>
      </c>
      <c r="B9" s="9">
        <v>3</v>
      </c>
      <c r="C9" s="10" t="s">
        <v>551</v>
      </c>
      <c r="D9" s="8" t="s">
        <v>487</v>
      </c>
      <c r="E9" s="6" t="s">
        <v>159</v>
      </c>
      <c r="F9" s="65">
        <v>2014</v>
      </c>
      <c r="G9" s="65">
        <v>175</v>
      </c>
      <c r="H9" s="65">
        <v>4</v>
      </c>
      <c r="I9" s="65">
        <f t="shared" si="0"/>
        <v>700</v>
      </c>
      <c r="J9" s="65" t="s">
        <v>570</v>
      </c>
      <c r="K9" s="87"/>
    </row>
    <row r="10" spans="1:11" ht="37.5">
      <c r="A10" s="9">
        <v>9</v>
      </c>
      <c r="B10" s="9">
        <v>3</v>
      </c>
      <c r="C10" s="10" t="s">
        <v>549</v>
      </c>
      <c r="D10" s="8" t="s">
        <v>487</v>
      </c>
      <c r="E10" s="6" t="s">
        <v>159</v>
      </c>
      <c r="F10" s="65">
        <v>2014</v>
      </c>
      <c r="G10" s="65">
        <v>175</v>
      </c>
      <c r="H10" s="65">
        <v>4</v>
      </c>
      <c r="I10" s="65">
        <f t="shared" si="0"/>
        <v>700</v>
      </c>
      <c r="J10" s="65" t="s">
        <v>569</v>
      </c>
      <c r="K10" s="87"/>
    </row>
    <row r="11" spans="1:11" ht="37.5">
      <c r="A11" s="9">
        <v>10</v>
      </c>
      <c r="B11" s="9">
        <v>5</v>
      </c>
      <c r="C11" s="10" t="s">
        <v>61</v>
      </c>
      <c r="D11" s="8" t="s">
        <v>567</v>
      </c>
      <c r="E11" s="6" t="s">
        <v>66</v>
      </c>
      <c r="F11" s="65">
        <v>2014</v>
      </c>
      <c r="G11" s="65">
        <v>252.8</v>
      </c>
      <c r="H11" s="65">
        <v>8</v>
      </c>
      <c r="I11" s="65">
        <f t="shared" si="0"/>
        <v>2022.4</v>
      </c>
      <c r="J11" s="65" t="s">
        <v>568</v>
      </c>
      <c r="K11" s="87"/>
    </row>
    <row r="12" spans="1:11" ht="37.5">
      <c r="A12" s="9">
        <v>11</v>
      </c>
      <c r="B12" s="9">
        <v>6</v>
      </c>
      <c r="C12" s="10" t="s">
        <v>32</v>
      </c>
      <c r="D12" s="8" t="s">
        <v>567</v>
      </c>
      <c r="E12" s="6" t="s">
        <v>66</v>
      </c>
      <c r="F12" s="65">
        <v>2014</v>
      </c>
      <c r="G12" s="65">
        <v>252.8</v>
      </c>
      <c r="H12" s="65">
        <v>1</v>
      </c>
      <c r="I12" s="65">
        <f t="shared" si="0"/>
        <v>252.8</v>
      </c>
      <c r="J12" s="65">
        <v>1390</v>
      </c>
      <c r="K12" s="87"/>
    </row>
    <row r="14" spans="1:11" ht="22.5">
      <c r="A14" s="90" t="s">
        <v>99</v>
      </c>
      <c r="B14" s="90"/>
      <c r="C14" s="90"/>
      <c r="D14" s="90"/>
      <c r="E14" s="90"/>
      <c r="F14" s="90"/>
      <c r="G14" s="90"/>
      <c r="H14" s="64">
        <f>SUM(H2:H13)</f>
        <v>107</v>
      </c>
      <c r="I14" s="64">
        <f>SUM(I2:I13)</f>
        <v>19353.600000000002</v>
      </c>
      <c r="J14" s="65"/>
    </row>
  </sheetData>
  <mergeCells count="1">
    <mergeCell ref="A14:G1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"/>
  <sheetViews>
    <sheetView topLeftCell="C1" workbookViewId="0">
      <selection activeCell="K2" sqref="K2"/>
    </sheetView>
  </sheetViews>
  <sheetFormatPr defaultRowHeight="15"/>
  <cols>
    <col min="2" max="2" width="11" bestFit="1" customWidth="1"/>
    <col min="3" max="3" width="34.85546875" bestFit="1" customWidth="1"/>
    <col min="4" max="4" width="24" customWidth="1"/>
    <col min="5" max="5" width="25.42578125" customWidth="1"/>
    <col min="6" max="6" width="15.5703125" customWidth="1"/>
    <col min="7" max="7" width="12" customWidth="1"/>
    <col min="8" max="8" width="13.85546875" customWidth="1"/>
    <col min="9" max="9" width="18.7109375" customWidth="1"/>
    <col min="10" max="10" width="18.28515625" customWidth="1"/>
    <col min="11" max="11" width="18.7109375" customWidth="1"/>
  </cols>
  <sheetData>
    <row r="1" spans="1:11" ht="67.5">
      <c r="A1" s="11" t="s">
        <v>0</v>
      </c>
      <c r="B1" s="64" t="s">
        <v>378</v>
      </c>
      <c r="C1" s="64" t="s">
        <v>1</v>
      </c>
      <c r="D1" s="64" t="s">
        <v>2</v>
      </c>
      <c r="E1" s="64" t="s">
        <v>3</v>
      </c>
      <c r="F1" s="4" t="s">
        <v>4</v>
      </c>
      <c r="G1" s="64" t="s">
        <v>5</v>
      </c>
      <c r="H1" s="4" t="s">
        <v>6</v>
      </c>
      <c r="I1" s="4" t="s">
        <v>7</v>
      </c>
      <c r="J1" s="4" t="s">
        <v>11</v>
      </c>
      <c r="K1" s="4" t="s">
        <v>422</v>
      </c>
    </row>
    <row r="2" spans="1:11" ht="37.5">
      <c r="A2" s="9">
        <v>1</v>
      </c>
      <c r="B2" s="9">
        <v>2</v>
      </c>
      <c r="C2" s="10" t="s">
        <v>549</v>
      </c>
      <c r="D2" s="8" t="s">
        <v>487</v>
      </c>
      <c r="E2" s="6" t="s">
        <v>159</v>
      </c>
      <c r="F2" s="65">
        <v>2015</v>
      </c>
      <c r="G2" s="65">
        <v>236.8</v>
      </c>
      <c r="H2" s="65">
        <v>1</v>
      </c>
      <c r="I2" s="65">
        <f>H2*G2</f>
        <v>236.8</v>
      </c>
      <c r="J2" s="65">
        <v>400</v>
      </c>
      <c r="K2" s="87"/>
    </row>
    <row r="3" spans="1:11" ht="37.5">
      <c r="A3" s="9">
        <v>2</v>
      </c>
      <c r="B3" s="9">
        <v>5</v>
      </c>
      <c r="C3" s="10" t="s">
        <v>61</v>
      </c>
      <c r="D3" s="8" t="s">
        <v>567</v>
      </c>
      <c r="E3" s="6" t="s">
        <v>66</v>
      </c>
      <c r="F3" s="65">
        <v>2015</v>
      </c>
      <c r="G3" s="65">
        <v>252.8</v>
      </c>
      <c r="H3" s="65">
        <v>4</v>
      </c>
      <c r="I3" s="65">
        <f>H3*G3</f>
        <v>1011.2</v>
      </c>
      <c r="J3" s="65" t="s">
        <v>579</v>
      </c>
      <c r="K3" s="87"/>
    </row>
    <row r="4" spans="1:11" ht="37.5">
      <c r="A4" s="9">
        <v>3</v>
      </c>
      <c r="B4" s="9">
        <v>6</v>
      </c>
      <c r="C4" s="10" t="s">
        <v>61</v>
      </c>
      <c r="D4" s="8" t="s">
        <v>567</v>
      </c>
      <c r="E4" s="6" t="s">
        <v>66</v>
      </c>
      <c r="F4" s="65">
        <v>2015</v>
      </c>
      <c r="G4" s="65">
        <v>252.8</v>
      </c>
      <c r="H4" s="65">
        <v>15</v>
      </c>
      <c r="I4" s="65">
        <f>H4*G4</f>
        <v>3792</v>
      </c>
      <c r="J4" s="65" t="s">
        <v>578</v>
      </c>
      <c r="K4" s="87"/>
    </row>
    <row r="5" spans="1:11" ht="18.75">
      <c r="A5" s="65"/>
      <c r="B5" s="65"/>
      <c r="C5" s="6"/>
      <c r="D5" s="6"/>
      <c r="E5" s="6"/>
      <c r="F5" s="65"/>
      <c r="G5" s="65"/>
      <c r="H5" s="65"/>
      <c r="I5" s="65">
        <f>H5*G5</f>
        <v>0</v>
      </c>
      <c r="J5" s="65"/>
    </row>
    <row r="6" spans="1:11" ht="22.5">
      <c r="A6" s="90" t="s">
        <v>99</v>
      </c>
      <c r="B6" s="90"/>
      <c r="C6" s="90"/>
      <c r="D6" s="90"/>
      <c r="E6" s="90"/>
      <c r="F6" s="90"/>
      <c r="G6" s="90"/>
      <c r="H6" s="64">
        <f>SUM(H2:H5)</f>
        <v>20</v>
      </c>
      <c r="I6" s="64">
        <f>SUM(I2:I5)</f>
        <v>5040</v>
      </c>
      <c r="J6" s="65"/>
    </row>
  </sheetData>
  <mergeCells count="1">
    <mergeCell ref="A6:G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"/>
  <sheetViews>
    <sheetView workbookViewId="0">
      <selection activeCell="K5" sqref="K5"/>
    </sheetView>
  </sheetViews>
  <sheetFormatPr defaultRowHeight="15"/>
  <cols>
    <col min="2" max="2" width="11" bestFit="1" customWidth="1"/>
    <col min="3" max="3" width="34.85546875" bestFit="1" customWidth="1"/>
    <col min="4" max="4" width="23.140625" customWidth="1"/>
    <col min="5" max="5" width="26" customWidth="1"/>
    <col min="6" max="6" width="15.85546875" customWidth="1"/>
    <col min="7" max="7" width="12" customWidth="1"/>
    <col min="8" max="8" width="14" customWidth="1"/>
    <col min="9" max="9" width="17.42578125" customWidth="1"/>
    <col min="10" max="10" width="18.28515625" customWidth="1"/>
    <col min="11" max="11" width="18.42578125" customWidth="1"/>
  </cols>
  <sheetData>
    <row r="1" spans="1:11" ht="45">
      <c r="A1" s="11" t="s">
        <v>0</v>
      </c>
      <c r="B1" s="64" t="s">
        <v>378</v>
      </c>
      <c r="C1" s="64" t="s">
        <v>1</v>
      </c>
      <c r="D1" s="64" t="s">
        <v>2</v>
      </c>
      <c r="E1" s="64" t="s">
        <v>3</v>
      </c>
      <c r="F1" s="4" t="s">
        <v>4</v>
      </c>
      <c r="G1" s="64" t="s">
        <v>5</v>
      </c>
      <c r="H1" s="4" t="s">
        <v>6</v>
      </c>
      <c r="I1" s="4" t="s">
        <v>7</v>
      </c>
      <c r="J1" s="4" t="s">
        <v>11</v>
      </c>
      <c r="K1" s="4" t="s">
        <v>422</v>
      </c>
    </row>
    <row r="2" spans="1:11" ht="75">
      <c r="A2" s="9">
        <v>1</v>
      </c>
      <c r="B2" s="9">
        <v>1</v>
      </c>
      <c r="C2" s="10" t="s">
        <v>541</v>
      </c>
      <c r="D2" s="8" t="s">
        <v>538</v>
      </c>
      <c r="E2" s="6" t="s">
        <v>395</v>
      </c>
      <c r="F2" s="65">
        <v>2016</v>
      </c>
      <c r="G2" s="65">
        <v>172</v>
      </c>
      <c r="H2" s="65">
        <v>16</v>
      </c>
      <c r="I2" s="65">
        <f>H2*G2</f>
        <v>2752</v>
      </c>
      <c r="J2" s="65" t="s">
        <v>581</v>
      </c>
      <c r="K2" s="87"/>
    </row>
    <row r="3" spans="1:11" ht="75">
      <c r="A3" s="9">
        <v>2</v>
      </c>
      <c r="B3" s="9">
        <v>1</v>
      </c>
      <c r="C3" s="10" t="s">
        <v>539</v>
      </c>
      <c r="D3" s="8" t="s">
        <v>538</v>
      </c>
      <c r="E3" s="6" t="s">
        <v>395</v>
      </c>
      <c r="F3" s="65">
        <v>2016</v>
      </c>
      <c r="G3" s="65">
        <v>172</v>
      </c>
      <c r="H3" s="65">
        <v>16</v>
      </c>
      <c r="I3" s="65">
        <f>H3*G3</f>
        <v>2752</v>
      </c>
      <c r="J3" s="65" t="s">
        <v>580</v>
      </c>
      <c r="K3" s="87"/>
    </row>
    <row r="4" spans="1:11" ht="22.5">
      <c r="A4" s="90" t="s">
        <v>99</v>
      </c>
      <c r="B4" s="90"/>
      <c r="C4" s="90"/>
      <c r="D4" s="90"/>
      <c r="E4" s="90"/>
      <c r="F4" s="90"/>
      <c r="G4" s="90"/>
      <c r="H4" s="64">
        <f>SUM(H2:H3)</f>
        <v>32</v>
      </c>
      <c r="I4" s="64">
        <f>SUM(I2:I3)</f>
        <v>5504</v>
      </c>
      <c r="J4" s="65"/>
    </row>
  </sheetData>
  <mergeCells count="1"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M27" sqref="M27"/>
    </sheetView>
  </sheetViews>
  <sheetFormatPr defaultRowHeight="15" outlineLevelRow="1"/>
  <cols>
    <col min="2" max="2" width="41.5703125" customWidth="1"/>
    <col min="3" max="3" width="24" customWidth="1"/>
    <col min="4" max="4" width="27.140625" customWidth="1"/>
    <col min="5" max="5" width="15.28515625" customWidth="1"/>
    <col min="6" max="6" width="25.42578125" customWidth="1"/>
    <col min="7" max="7" width="13.85546875" customWidth="1"/>
    <col min="8" max="8" width="18.42578125" customWidth="1"/>
    <col min="9" max="9" width="18" customWidth="1"/>
    <col min="10" max="10" width="14.85546875" customWidth="1"/>
    <col min="11" max="11" width="14.5703125" customWidth="1"/>
    <col min="12" max="12" width="17.5703125" customWidth="1"/>
    <col min="13" max="13" width="26.5703125" customWidth="1"/>
  </cols>
  <sheetData>
    <row r="1" spans="1:13" ht="22.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3" ht="112.5">
      <c r="A2" s="4" t="s">
        <v>0</v>
      </c>
      <c r="B2" s="2" t="s">
        <v>1</v>
      </c>
      <c r="C2" s="2" t="s">
        <v>2</v>
      </c>
      <c r="D2" s="2" t="s">
        <v>3</v>
      </c>
      <c r="E2" s="4" t="s">
        <v>4</v>
      </c>
      <c r="F2" s="69" t="s">
        <v>582</v>
      </c>
      <c r="G2" s="2" t="s">
        <v>5</v>
      </c>
      <c r="H2" s="4" t="s">
        <v>6</v>
      </c>
      <c r="I2" s="4" t="s">
        <v>7</v>
      </c>
      <c r="J2" s="4" t="s">
        <v>11</v>
      </c>
      <c r="K2" s="3" t="s">
        <v>22</v>
      </c>
      <c r="L2" s="4" t="s">
        <v>136</v>
      </c>
      <c r="M2" s="4" t="s">
        <v>422</v>
      </c>
    </row>
    <row r="3" spans="1:13" ht="18.75">
      <c r="A3" s="92">
        <v>1</v>
      </c>
      <c r="B3" s="6" t="s">
        <v>12</v>
      </c>
      <c r="C3" s="6" t="s">
        <v>38</v>
      </c>
      <c r="D3" s="6" t="s">
        <v>395</v>
      </c>
      <c r="E3" s="5">
        <v>2011</v>
      </c>
      <c r="F3" s="70">
        <v>1</v>
      </c>
      <c r="G3" s="5">
        <v>248.8</v>
      </c>
      <c r="H3" s="5">
        <v>1</v>
      </c>
      <c r="I3" s="5">
        <f t="shared" ref="I3:I29" si="0">H3*G3</f>
        <v>248.8</v>
      </c>
      <c r="J3" s="5">
        <v>116</v>
      </c>
      <c r="K3" s="95">
        <v>10</v>
      </c>
      <c r="L3" s="94">
        <f>H3+H4+H5-K3</f>
        <v>12</v>
      </c>
      <c r="M3" s="80"/>
    </row>
    <row r="4" spans="1:13" ht="18.75" hidden="1" outlineLevel="1">
      <c r="A4" s="92"/>
      <c r="B4" s="6" t="s">
        <v>12</v>
      </c>
      <c r="C4" s="6" t="s">
        <v>38</v>
      </c>
      <c r="D4" s="6" t="s">
        <v>395</v>
      </c>
      <c r="E4" s="5">
        <v>2012</v>
      </c>
      <c r="F4" s="70">
        <v>3</v>
      </c>
      <c r="G4" s="5">
        <v>248.8</v>
      </c>
      <c r="H4" s="5">
        <v>3</v>
      </c>
      <c r="I4" s="13">
        <f t="shared" si="0"/>
        <v>746.40000000000009</v>
      </c>
      <c r="J4" s="5" t="s">
        <v>39</v>
      </c>
      <c r="K4" s="95"/>
      <c r="L4" s="94"/>
      <c r="M4" s="80"/>
    </row>
    <row r="5" spans="1:13" ht="18.75" hidden="1" outlineLevel="1">
      <c r="A5" s="92"/>
      <c r="B5" s="6" t="s">
        <v>12</v>
      </c>
      <c r="C5" s="6" t="s">
        <v>38</v>
      </c>
      <c r="D5" s="6" t="s">
        <v>395</v>
      </c>
      <c r="E5" s="5">
        <v>2013</v>
      </c>
      <c r="F5" s="70">
        <v>18</v>
      </c>
      <c r="G5" s="5">
        <v>248.8</v>
      </c>
      <c r="H5" s="5">
        <v>18</v>
      </c>
      <c r="I5" s="13">
        <f t="shared" si="0"/>
        <v>4478.4000000000005</v>
      </c>
      <c r="J5" s="5" t="s">
        <v>40</v>
      </c>
      <c r="K5" s="95"/>
      <c r="L5" s="94"/>
      <c r="M5" s="80"/>
    </row>
    <row r="6" spans="1:13" ht="18.75" customHeight="1" collapsed="1">
      <c r="A6" s="92">
        <v>2</v>
      </c>
      <c r="B6" s="6" t="s">
        <v>16</v>
      </c>
      <c r="C6" s="6" t="s">
        <v>38</v>
      </c>
      <c r="D6" s="6" t="s">
        <v>395</v>
      </c>
      <c r="E6" s="5">
        <v>2011</v>
      </c>
      <c r="F6" s="70">
        <v>1</v>
      </c>
      <c r="G6" s="5">
        <v>248.8</v>
      </c>
      <c r="H6" s="5">
        <v>1</v>
      </c>
      <c r="I6" s="13">
        <f t="shared" si="0"/>
        <v>248.8</v>
      </c>
      <c r="J6" s="5">
        <v>138</v>
      </c>
      <c r="K6" s="95">
        <v>10</v>
      </c>
      <c r="L6" s="93">
        <f>H6+H7+H8-K6</f>
        <v>11</v>
      </c>
      <c r="M6" s="80"/>
    </row>
    <row r="7" spans="1:13" ht="18.75" hidden="1" customHeight="1" outlineLevel="1">
      <c r="A7" s="92"/>
      <c r="B7" s="6" t="s">
        <v>16</v>
      </c>
      <c r="C7" s="6" t="s">
        <v>38</v>
      </c>
      <c r="D7" s="6" t="s">
        <v>395</v>
      </c>
      <c r="E7" s="5">
        <v>2012</v>
      </c>
      <c r="F7" s="70">
        <v>3</v>
      </c>
      <c r="G7" s="5">
        <v>248.8</v>
      </c>
      <c r="H7" s="5">
        <v>3</v>
      </c>
      <c r="I7" s="13">
        <f t="shared" si="0"/>
        <v>746.40000000000009</v>
      </c>
      <c r="J7" s="5" t="s">
        <v>41</v>
      </c>
      <c r="K7" s="95"/>
      <c r="L7" s="93"/>
      <c r="M7" s="80"/>
    </row>
    <row r="8" spans="1:13" ht="18.75" hidden="1" customHeight="1" outlineLevel="1">
      <c r="A8" s="92"/>
      <c r="B8" s="6" t="s">
        <v>16</v>
      </c>
      <c r="C8" s="6" t="s">
        <v>38</v>
      </c>
      <c r="D8" s="6" t="s">
        <v>395</v>
      </c>
      <c r="E8" s="5">
        <v>2013</v>
      </c>
      <c r="F8" s="70">
        <v>17</v>
      </c>
      <c r="G8" s="5">
        <v>248.8</v>
      </c>
      <c r="H8" s="5">
        <v>17</v>
      </c>
      <c r="I8" s="13">
        <f t="shared" si="0"/>
        <v>4229.6000000000004</v>
      </c>
      <c r="J8" s="5" t="s">
        <v>42</v>
      </c>
      <c r="K8" s="95"/>
      <c r="L8" s="93"/>
      <c r="M8" s="80"/>
    </row>
    <row r="9" spans="1:13" ht="18.75" customHeight="1" collapsed="1">
      <c r="A9" s="92">
        <v>3</v>
      </c>
      <c r="B9" s="6" t="s">
        <v>43</v>
      </c>
      <c r="C9" s="6" t="s">
        <v>38</v>
      </c>
      <c r="D9" s="6" t="s">
        <v>395</v>
      </c>
      <c r="E9" s="5">
        <v>2011</v>
      </c>
      <c r="F9" s="70">
        <v>1</v>
      </c>
      <c r="G9" s="5">
        <v>248.8</v>
      </c>
      <c r="H9" s="5">
        <v>1</v>
      </c>
      <c r="I9" s="13">
        <f t="shared" si="0"/>
        <v>248.8</v>
      </c>
      <c r="J9" s="5">
        <v>159</v>
      </c>
      <c r="K9" s="95">
        <v>10</v>
      </c>
      <c r="L9" s="93">
        <f>H9+H10+H11-K9</f>
        <v>12</v>
      </c>
      <c r="M9" s="80"/>
    </row>
    <row r="10" spans="1:13" ht="18.75" hidden="1" customHeight="1" outlineLevel="1">
      <c r="A10" s="92"/>
      <c r="B10" s="6" t="s">
        <v>43</v>
      </c>
      <c r="C10" s="6" t="s">
        <v>38</v>
      </c>
      <c r="D10" s="6" t="s">
        <v>395</v>
      </c>
      <c r="E10" s="5">
        <v>2012</v>
      </c>
      <c r="F10" s="70">
        <v>3</v>
      </c>
      <c r="G10" s="5">
        <v>248.8</v>
      </c>
      <c r="H10" s="5">
        <v>3</v>
      </c>
      <c r="I10" s="13">
        <f t="shared" si="0"/>
        <v>746.40000000000009</v>
      </c>
      <c r="J10" s="5" t="s">
        <v>44</v>
      </c>
      <c r="K10" s="95"/>
      <c r="L10" s="93"/>
      <c r="M10" s="80"/>
    </row>
    <row r="11" spans="1:13" ht="18.75" hidden="1" customHeight="1" outlineLevel="1">
      <c r="A11" s="92"/>
      <c r="B11" s="6" t="s">
        <v>43</v>
      </c>
      <c r="C11" s="6" t="s">
        <v>38</v>
      </c>
      <c r="D11" s="6" t="s">
        <v>395</v>
      </c>
      <c r="E11" s="5">
        <v>2013</v>
      </c>
      <c r="F11" s="70">
        <v>18</v>
      </c>
      <c r="G11" s="5">
        <v>248.8</v>
      </c>
      <c r="H11" s="5">
        <v>18</v>
      </c>
      <c r="I11" s="13">
        <f t="shared" si="0"/>
        <v>4478.4000000000005</v>
      </c>
      <c r="J11" s="5" t="s">
        <v>45</v>
      </c>
      <c r="K11" s="95"/>
      <c r="L11" s="93"/>
      <c r="M11" s="80"/>
    </row>
    <row r="12" spans="1:13" ht="37.5" collapsed="1">
      <c r="A12" s="92">
        <v>4</v>
      </c>
      <c r="B12" s="10" t="s">
        <v>46</v>
      </c>
      <c r="C12" s="8" t="s">
        <v>47</v>
      </c>
      <c r="D12" s="6" t="s">
        <v>395</v>
      </c>
      <c r="E12" s="5">
        <v>2015</v>
      </c>
      <c r="F12" s="70">
        <v>1</v>
      </c>
      <c r="G12" s="5">
        <v>344</v>
      </c>
      <c r="H12" s="5">
        <v>1</v>
      </c>
      <c r="I12" s="13">
        <f t="shared" si="0"/>
        <v>344</v>
      </c>
      <c r="J12" s="5">
        <v>181</v>
      </c>
      <c r="K12" s="95">
        <v>10</v>
      </c>
      <c r="L12" s="93">
        <f>H12+H13-K12</f>
        <v>10</v>
      </c>
      <c r="M12" s="80"/>
    </row>
    <row r="13" spans="1:13" ht="37.5" hidden="1" outlineLevel="1">
      <c r="A13" s="92"/>
      <c r="B13" s="10" t="s">
        <v>46</v>
      </c>
      <c r="C13" s="8" t="s">
        <v>47</v>
      </c>
      <c r="D13" s="6" t="s">
        <v>395</v>
      </c>
      <c r="E13" s="5">
        <v>2016</v>
      </c>
      <c r="F13" s="70">
        <v>19</v>
      </c>
      <c r="G13" s="5">
        <v>344</v>
      </c>
      <c r="H13" s="5">
        <v>19</v>
      </c>
      <c r="I13" s="13">
        <f t="shared" si="0"/>
        <v>6536</v>
      </c>
      <c r="J13" s="5" t="s">
        <v>48</v>
      </c>
      <c r="K13" s="95"/>
      <c r="L13" s="93"/>
      <c r="M13" s="80"/>
    </row>
    <row r="14" spans="1:13" ht="37.5" collapsed="1">
      <c r="A14" s="92">
        <v>5</v>
      </c>
      <c r="B14" s="10" t="s">
        <v>49</v>
      </c>
      <c r="C14" s="8" t="s">
        <v>47</v>
      </c>
      <c r="D14" s="6" t="s">
        <v>395</v>
      </c>
      <c r="E14" s="5">
        <v>2012</v>
      </c>
      <c r="F14" s="70">
        <v>19</v>
      </c>
      <c r="G14" s="5">
        <v>344</v>
      </c>
      <c r="H14" s="5">
        <v>19</v>
      </c>
      <c r="I14" s="13">
        <f t="shared" si="0"/>
        <v>6536</v>
      </c>
      <c r="J14" s="5" t="s">
        <v>50</v>
      </c>
      <c r="K14" s="95">
        <v>10</v>
      </c>
      <c r="L14" s="93">
        <f>H14+H15-K14</f>
        <v>10</v>
      </c>
      <c r="M14" s="80"/>
    </row>
    <row r="15" spans="1:13" ht="37.5" hidden="1" outlineLevel="1">
      <c r="A15" s="92"/>
      <c r="B15" s="10" t="s">
        <v>49</v>
      </c>
      <c r="C15" s="8" t="s">
        <v>47</v>
      </c>
      <c r="D15" s="6" t="s">
        <v>395</v>
      </c>
      <c r="E15" s="5">
        <v>2013</v>
      </c>
      <c r="F15" s="70">
        <v>1</v>
      </c>
      <c r="G15" s="5">
        <v>344</v>
      </c>
      <c r="H15" s="5">
        <v>1</v>
      </c>
      <c r="I15" s="13">
        <f t="shared" si="0"/>
        <v>344</v>
      </c>
      <c r="J15" s="5">
        <v>220</v>
      </c>
      <c r="K15" s="95"/>
      <c r="L15" s="93"/>
      <c r="M15" s="80"/>
    </row>
    <row r="16" spans="1:13" ht="18.75" customHeight="1" collapsed="1">
      <c r="A16" s="92">
        <v>6</v>
      </c>
      <c r="B16" s="6" t="s">
        <v>21</v>
      </c>
      <c r="C16" s="6" t="s">
        <v>51</v>
      </c>
      <c r="D16" s="6" t="s">
        <v>395</v>
      </c>
      <c r="E16" s="5">
        <v>2012</v>
      </c>
      <c r="F16" s="70">
        <v>3</v>
      </c>
      <c r="G16" s="5">
        <v>267.2</v>
      </c>
      <c r="H16" s="5">
        <v>3</v>
      </c>
      <c r="I16" s="13">
        <f t="shared" si="0"/>
        <v>801.59999999999991</v>
      </c>
      <c r="J16" s="5" t="s">
        <v>52</v>
      </c>
      <c r="K16" s="95">
        <v>10</v>
      </c>
      <c r="L16" s="93">
        <f>H16+H17+H18-K16</f>
        <v>12</v>
      </c>
      <c r="M16" s="80"/>
    </row>
    <row r="17" spans="1:13" ht="18.75" hidden="1" customHeight="1" outlineLevel="1">
      <c r="A17" s="92"/>
      <c r="B17" s="6" t="s">
        <v>21</v>
      </c>
      <c r="C17" s="6" t="s">
        <v>51</v>
      </c>
      <c r="D17" s="6" t="s">
        <v>395</v>
      </c>
      <c r="E17" s="5">
        <v>2013</v>
      </c>
      <c r="F17" s="70">
        <v>18</v>
      </c>
      <c r="G17" s="5">
        <v>267.2</v>
      </c>
      <c r="H17" s="5">
        <v>18</v>
      </c>
      <c r="I17" s="13">
        <f t="shared" si="0"/>
        <v>4809.5999999999995</v>
      </c>
      <c r="J17" s="5" t="s">
        <v>53</v>
      </c>
      <c r="K17" s="95"/>
      <c r="L17" s="93"/>
      <c r="M17" s="80"/>
    </row>
    <row r="18" spans="1:13" ht="18.75" hidden="1" customHeight="1" outlineLevel="1">
      <c r="A18" s="92"/>
      <c r="B18" s="6" t="s">
        <v>21</v>
      </c>
      <c r="C18" s="6" t="s">
        <v>51</v>
      </c>
      <c r="D18" s="6" t="s">
        <v>395</v>
      </c>
      <c r="E18" s="5">
        <v>2016</v>
      </c>
      <c r="F18" s="70">
        <v>1</v>
      </c>
      <c r="G18" s="5">
        <v>267.2</v>
      </c>
      <c r="H18" s="5">
        <v>1</v>
      </c>
      <c r="I18" s="13">
        <f t="shared" si="0"/>
        <v>267.2</v>
      </c>
      <c r="J18" s="5">
        <v>242</v>
      </c>
      <c r="K18" s="95"/>
      <c r="L18" s="93"/>
      <c r="M18" s="80"/>
    </row>
    <row r="19" spans="1:13" ht="18.75" customHeight="1" collapsed="1">
      <c r="A19" s="92">
        <v>7</v>
      </c>
      <c r="B19" s="6" t="s">
        <v>24</v>
      </c>
      <c r="C19" s="6" t="s">
        <v>51</v>
      </c>
      <c r="D19" s="6" t="s">
        <v>395</v>
      </c>
      <c r="E19" s="5">
        <v>2012</v>
      </c>
      <c r="F19" s="70">
        <v>3</v>
      </c>
      <c r="G19" s="5">
        <v>267.2</v>
      </c>
      <c r="H19" s="5">
        <v>3</v>
      </c>
      <c r="I19" s="13">
        <f t="shared" si="0"/>
        <v>801.59999999999991</v>
      </c>
      <c r="J19" s="5" t="s">
        <v>54</v>
      </c>
      <c r="K19" s="95">
        <v>10</v>
      </c>
      <c r="L19" s="93">
        <f>H19+H20-K19</f>
        <v>12</v>
      </c>
      <c r="M19" s="80"/>
    </row>
    <row r="20" spans="1:13" ht="18.75" hidden="1" customHeight="1" outlineLevel="1">
      <c r="A20" s="92"/>
      <c r="B20" s="6" t="s">
        <v>24</v>
      </c>
      <c r="C20" s="6" t="s">
        <v>51</v>
      </c>
      <c r="D20" s="6" t="s">
        <v>395</v>
      </c>
      <c r="E20" s="5">
        <v>2013</v>
      </c>
      <c r="F20" s="70">
        <v>19</v>
      </c>
      <c r="G20" s="5">
        <v>267.2</v>
      </c>
      <c r="H20" s="5">
        <v>19</v>
      </c>
      <c r="I20" s="13">
        <f t="shared" si="0"/>
        <v>5076.8</v>
      </c>
      <c r="J20" s="5" t="s">
        <v>55</v>
      </c>
      <c r="K20" s="95"/>
      <c r="L20" s="93"/>
      <c r="M20" s="80"/>
    </row>
    <row r="21" spans="1:13" ht="37.5" collapsed="1">
      <c r="A21" s="92">
        <v>8</v>
      </c>
      <c r="B21" s="10" t="s">
        <v>26</v>
      </c>
      <c r="C21" s="8" t="s">
        <v>56</v>
      </c>
      <c r="D21" s="6" t="s">
        <v>395</v>
      </c>
      <c r="E21" s="5">
        <v>2012</v>
      </c>
      <c r="F21" s="70">
        <v>2</v>
      </c>
      <c r="G21" s="5">
        <v>274.39999999999998</v>
      </c>
      <c r="H21" s="5">
        <v>2</v>
      </c>
      <c r="I21" s="13">
        <f t="shared" si="0"/>
        <v>548.79999999999995</v>
      </c>
      <c r="J21" s="5" t="s">
        <v>57</v>
      </c>
      <c r="K21" s="95">
        <v>10</v>
      </c>
      <c r="L21" s="93">
        <f>H21+H22+H23-K21</f>
        <v>11</v>
      </c>
      <c r="M21" s="80"/>
    </row>
    <row r="22" spans="1:13" ht="37.5" hidden="1" outlineLevel="1">
      <c r="A22" s="92"/>
      <c r="B22" s="10" t="s">
        <v>26</v>
      </c>
      <c r="C22" s="8" t="s">
        <v>56</v>
      </c>
      <c r="D22" s="6" t="s">
        <v>395</v>
      </c>
      <c r="E22" s="5">
        <v>2013</v>
      </c>
      <c r="F22" s="70">
        <v>18</v>
      </c>
      <c r="G22" s="5">
        <v>274.39999999999998</v>
      </c>
      <c r="H22" s="5">
        <v>18</v>
      </c>
      <c r="I22" s="13">
        <f t="shared" si="0"/>
        <v>4939.2</v>
      </c>
      <c r="J22" s="5" t="s">
        <v>58</v>
      </c>
      <c r="K22" s="95"/>
      <c r="L22" s="93"/>
      <c r="M22" s="80"/>
    </row>
    <row r="23" spans="1:13" ht="37.5" hidden="1" outlineLevel="1">
      <c r="A23" s="92"/>
      <c r="B23" s="10" t="s">
        <v>26</v>
      </c>
      <c r="C23" s="8" t="s">
        <v>56</v>
      </c>
      <c r="D23" s="6" t="s">
        <v>395</v>
      </c>
      <c r="E23" s="5">
        <v>2016</v>
      </c>
      <c r="F23" s="70">
        <v>1</v>
      </c>
      <c r="G23" s="5">
        <v>274.39999999999998</v>
      </c>
      <c r="H23" s="5">
        <v>1</v>
      </c>
      <c r="I23" s="13">
        <f t="shared" si="0"/>
        <v>274.39999999999998</v>
      </c>
      <c r="J23" s="5">
        <v>285</v>
      </c>
      <c r="K23" s="95"/>
      <c r="L23" s="93"/>
      <c r="M23" s="80"/>
    </row>
    <row r="24" spans="1:13" ht="37.5" collapsed="1">
      <c r="A24" s="92">
        <v>9</v>
      </c>
      <c r="B24" s="10" t="s">
        <v>31</v>
      </c>
      <c r="C24" s="8" t="s">
        <v>56</v>
      </c>
      <c r="D24" s="6" t="s">
        <v>395</v>
      </c>
      <c r="E24" s="5">
        <v>2012</v>
      </c>
      <c r="F24" s="70">
        <v>3</v>
      </c>
      <c r="G24" s="5">
        <v>274.39999999999998</v>
      </c>
      <c r="H24" s="5">
        <v>3</v>
      </c>
      <c r="I24" s="13">
        <f t="shared" si="0"/>
        <v>823.19999999999993</v>
      </c>
      <c r="J24" s="5" t="s">
        <v>59</v>
      </c>
      <c r="K24" s="95">
        <v>10</v>
      </c>
      <c r="L24" s="93">
        <f>H24+H25-K24</f>
        <v>10</v>
      </c>
      <c r="M24" s="80"/>
    </row>
    <row r="25" spans="1:13" ht="37.5" hidden="1" outlineLevel="1">
      <c r="A25" s="92"/>
      <c r="B25" s="10" t="s">
        <v>31</v>
      </c>
      <c r="C25" s="8" t="s">
        <v>56</v>
      </c>
      <c r="D25" s="6" t="s">
        <v>395</v>
      </c>
      <c r="E25" s="5">
        <v>2013</v>
      </c>
      <c r="F25" s="70">
        <v>17</v>
      </c>
      <c r="G25" s="5">
        <v>274.39999999999998</v>
      </c>
      <c r="H25" s="5">
        <v>17</v>
      </c>
      <c r="I25" s="13">
        <f t="shared" si="0"/>
        <v>4664.7999999999993</v>
      </c>
      <c r="J25" s="5" t="s">
        <v>60</v>
      </c>
      <c r="K25" s="95"/>
      <c r="L25" s="93"/>
      <c r="M25" s="80"/>
    </row>
    <row r="26" spans="1:13" ht="18.75" customHeight="1" collapsed="1">
      <c r="A26" s="5">
        <v>10</v>
      </c>
      <c r="B26" s="6" t="s">
        <v>61</v>
      </c>
      <c r="C26" s="6" t="s">
        <v>62</v>
      </c>
      <c r="D26" s="6" t="s">
        <v>395</v>
      </c>
      <c r="E26" s="5">
        <v>2012</v>
      </c>
      <c r="F26" s="70">
        <v>19</v>
      </c>
      <c r="G26" s="5">
        <v>189</v>
      </c>
      <c r="H26" s="5">
        <v>19</v>
      </c>
      <c r="I26" s="13">
        <f t="shared" si="0"/>
        <v>3591</v>
      </c>
      <c r="J26" s="5" t="s">
        <v>63</v>
      </c>
      <c r="K26" s="5">
        <v>10</v>
      </c>
      <c r="L26" s="24">
        <f>H26-K26</f>
        <v>9</v>
      </c>
      <c r="M26" s="80"/>
    </row>
    <row r="27" spans="1:13" ht="37.5">
      <c r="A27" s="9">
        <v>11</v>
      </c>
      <c r="B27" s="10" t="s">
        <v>64</v>
      </c>
      <c r="C27" s="8" t="s">
        <v>65</v>
      </c>
      <c r="D27" s="6" t="s">
        <v>66</v>
      </c>
      <c r="E27" s="5">
        <v>2013</v>
      </c>
      <c r="F27" s="70"/>
      <c r="G27" s="5">
        <v>230</v>
      </c>
      <c r="H27" s="5">
        <v>20</v>
      </c>
      <c r="I27" s="13">
        <f t="shared" si="0"/>
        <v>4600</v>
      </c>
      <c r="J27" s="5" t="s">
        <v>67</v>
      </c>
      <c r="K27" s="5">
        <v>10</v>
      </c>
      <c r="L27" s="24">
        <f>H27-K27</f>
        <v>10</v>
      </c>
      <c r="M27" s="80"/>
    </row>
    <row r="28" spans="1:13" ht="18.75" customHeight="1">
      <c r="A28" s="92">
        <v>12</v>
      </c>
      <c r="B28" s="6" t="s">
        <v>70</v>
      </c>
      <c r="C28" s="6" t="s">
        <v>71</v>
      </c>
      <c r="D28" s="6" t="s">
        <v>72</v>
      </c>
      <c r="E28" s="5">
        <v>2012</v>
      </c>
      <c r="F28" s="70">
        <v>1</v>
      </c>
      <c r="G28" s="5">
        <v>417.6</v>
      </c>
      <c r="H28" s="5">
        <v>1</v>
      </c>
      <c r="I28" s="13">
        <f t="shared" si="0"/>
        <v>417.6</v>
      </c>
      <c r="J28" s="5">
        <v>401</v>
      </c>
      <c r="K28" s="95">
        <v>10</v>
      </c>
      <c r="L28" s="93">
        <f>H28+H29-K28</f>
        <v>9</v>
      </c>
      <c r="M28" s="80"/>
    </row>
    <row r="29" spans="1:13" ht="40.5" customHeight="1" outlineLevel="1">
      <c r="A29" s="92"/>
      <c r="B29" s="6" t="s">
        <v>70</v>
      </c>
      <c r="C29" s="6" t="s">
        <v>71</v>
      </c>
      <c r="D29" s="6" t="s">
        <v>72</v>
      </c>
      <c r="E29" s="5">
        <v>2013</v>
      </c>
      <c r="F29" s="70">
        <v>18</v>
      </c>
      <c r="G29" s="5">
        <v>417.6</v>
      </c>
      <c r="H29" s="5">
        <v>18</v>
      </c>
      <c r="I29" s="13">
        <f t="shared" si="0"/>
        <v>7516.8</v>
      </c>
      <c r="J29" s="13" t="s">
        <v>73</v>
      </c>
      <c r="K29" s="95"/>
      <c r="L29" s="93"/>
      <c r="M29" s="80" t="s">
        <v>624</v>
      </c>
    </row>
    <row r="30" spans="1:13" ht="22.5">
      <c r="A30" s="90" t="s">
        <v>99</v>
      </c>
      <c r="B30" s="90"/>
      <c r="C30" s="90"/>
      <c r="D30" s="90"/>
      <c r="E30" s="90"/>
      <c r="F30" s="71">
        <f>SUM(F3:F29)</f>
        <v>228</v>
      </c>
      <c r="H30" s="19">
        <f>SUM(H3:H29)</f>
        <v>248</v>
      </c>
      <c r="I30" s="64">
        <f>SUM(I3:I29)</f>
        <v>69064.599999999991</v>
      </c>
      <c r="J30" s="23"/>
    </row>
    <row r="31" spans="1:13" ht="18.75">
      <c r="A31" s="9"/>
      <c r="J31" s="23"/>
    </row>
    <row r="32" spans="1:13" ht="18.75">
      <c r="A32" s="9"/>
      <c r="J32" s="23"/>
    </row>
    <row r="33" spans="1:10" ht="18.75">
      <c r="A33" s="5"/>
      <c r="J33" s="23"/>
    </row>
    <row r="34" spans="1:10" ht="18.75">
      <c r="A34" s="5"/>
      <c r="J34" s="23"/>
    </row>
    <row r="35" spans="1:10" ht="22.5">
      <c r="A35" s="5"/>
      <c r="B35" s="6"/>
      <c r="C35" s="6"/>
      <c r="D35" s="6"/>
      <c r="E35" s="5"/>
      <c r="H35" s="12"/>
      <c r="I35" s="5"/>
      <c r="J35" s="5"/>
    </row>
  </sheetData>
  <mergeCells count="32">
    <mergeCell ref="A3:A5"/>
    <mergeCell ref="A6:A8"/>
    <mergeCell ref="A9:A11"/>
    <mergeCell ref="A12:A13"/>
    <mergeCell ref="A14:A15"/>
    <mergeCell ref="A30:E30"/>
    <mergeCell ref="K14:K15"/>
    <mergeCell ref="K16:K18"/>
    <mergeCell ref="K19:K20"/>
    <mergeCell ref="K21:K23"/>
    <mergeCell ref="K24:K25"/>
    <mergeCell ref="A16:A18"/>
    <mergeCell ref="A19:A20"/>
    <mergeCell ref="A21:A23"/>
    <mergeCell ref="A24:A25"/>
    <mergeCell ref="A28:A29"/>
    <mergeCell ref="A1:K1"/>
    <mergeCell ref="L24:L25"/>
    <mergeCell ref="L28:L29"/>
    <mergeCell ref="L3:L5"/>
    <mergeCell ref="L6:L8"/>
    <mergeCell ref="L9:L11"/>
    <mergeCell ref="L21:L23"/>
    <mergeCell ref="L12:L13"/>
    <mergeCell ref="L14:L15"/>
    <mergeCell ref="L16:L18"/>
    <mergeCell ref="L19:L20"/>
    <mergeCell ref="K28:K29"/>
    <mergeCell ref="K3:K5"/>
    <mergeCell ref="K6:K8"/>
    <mergeCell ref="K9:K11"/>
    <mergeCell ref="K12:K1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topLeftCell="E5" workbookViewId="0">
      <selection activeCell="M20" sqref="M20:M25"/>
    </sheetView>
  </sheetViews>
  <sheetFormatPr defaultRowHeight="15" outlineLevelRow="1"/>
  <cols>
    <col min="2" max="2" width="39.140625" customWidth="1"/>
    <col min="3" max="3" width="25.140625" customWidth="1"/>
    <col min="4" max="4" width="25" customWidth="1"/>
    <col min="5" max="5" width="17" customWidth="1"/>
    <col min="6" max="6" width="25.85546875" customWidth="1"/>
    <col min="7" max="7" width="12.85546875" customWidth="1"/>
    <col min="8" max="8" width="17.85546875" customWidth="1"/>
    <col min="9" max="9" width="18" customWidth="1"/>
    <col min="10" max="10" width="13.42578125" customWidth="1"/>
    <col min="11" max="11" width="15.5703125" customWidth="1"/>
    <col min="12" max="12" width="17.5703125" customWidth="1"/>
    <col min="13" max="13" width="18.42578125" customWidth="1"/>
    <col min="14" max="14" width="18" customWidth="1"/>
  </cols>
  <sheetData>
    <row r="1" spans="1:14" ht="22.5">
      <c r="A1" s="91" t="s">
        <v>74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4" ht="112.5">
      <c r="A2" s="4" t="s">
        <v>0</v>
      </c>
      <c r="B2" s="12" t="s">
        <v>1</v>
      </c>
      <c r="C2" s="12" t="s">
        <v>2</v>
      </c>
      <c r="D2" s="12" t="s">
        <v>3</v>
      </c>
      <c r="E2" s="4" t="s">
        <v>4</v>
      </c>
      <c r="F2" s="69" t="s">
        <v>582</v>
      </c>
      <c r="G2" s="12" t="s">
        <v>5</v>
      </c>
      <c r="H2" s="4" t="s">
        <v>6</v>
      </c>
      <c r="I2" s="4" t="s">
        <v>7</v>
      </c>
      <c r="J2" s="4" t="s">
        <v>11</v>
      </c>
      <c r="K2" s="3" t="s">
        <v>22</v>
      </c>
      <c r="L2" s="4" t="s">
        <v>136</v>
      </c>
      <c r="M2" s="4" t="s">
        <v>422</v>
      </c>
      <c r="N2" s="64" t="s">
        <v>436</v>
      </c>
    </row>
    <row r="3" spans="1:14" ht="18.75">
      <c r="A3" s="92">
        <v>1</v>
      </c>
      <c r="B3" s="6" t="s">
        <v>12</v>
      </c>
      <c r="C3" s="6" t="s">
        <v>38</v>
      </c>
      <c r="D3" s="6" t="s">
        <v>395</v>
      </c>
      <c r="E3" s="13">
        <v>2013</v>
      </c>
      <c r="F3" s="70">
        <v>15</v>
      </c>
      <c r="G3" s="13">
        <v>189.8</v>
      </c>
      <c r="H3" s="13">
        <v>15</v>
      </c>
      <c r="I3" s="13">
        <f t="shared" ref="I3:I25" si="0">H3*G3</f>
        <v>2847</v>
      </c>
      <c r="J3" s="13" t="s">
        <v>75</v>
      </c>
      <c r="K3" s="95">
        <v>15</v>
      </c>
      <c r="L3" s="95">
        <f>H3+H4-K3</f>
        <v>4</v>
      </c>
      <c r="M3" s="75"/>
      <c r="N3" s="54" t="s">
        <v>437</v>
      </c>
    </row>
    <row r="4" spans="1:14" ht="18.75" hidden="1" outlineLevel="1">
      <c r="A4" s="92"/>
      <c r="B4" s="6" t="s">
        <v>12</v>
      </c>
      <c r="C4" s="6" t="s">
        <v>38</v>
      </c>
      <c r="D4" s="6" t="s">
        <v>395</v>
      </c>
      <c r="E4" s="13">
        <v>2014</v>
      </c>
      <c r="F4" s="70">
        <v>4</v>
      </c>
      <c r="G4" s="13">
        <v>227.74</v>
      </c>
      <c r="H4" s="13">
        <v>4</v>
      </c>
      <c r="I4" s="13">
        <f t="shared" si="0"/>
        <v>910.96</v>
      </c>
      <c r="J4" s="13" t="s">
        <v>76</v>
      </c>
      <c r="K4" s="95"/>
      <c r="L4" s="95"/>
      <c r="M4" s="75"/>
      <c r="N4" s="54"/>
    </row>
    <row r="5" spans="1:14" ht="18.75" collapsed="1">
      <c r="A5" s="92">
        <v>2</v>
      </c>
      <c r="B5" s="6" t="s">
        <v>16</v>
      </c>
      <c r="C5" s="6" t="s">
        <v>38</v>
      </c>
      <c r="D5" s="6" t="s">
        <v>395</v>
      </c>
      <c r="E5" s="13">
        <v>2013</v>
      </c>
      <c r="F5" s="70">
        <v>14</v>
      </c>
      <c r="G5" s="13">
        <v>189.8</v>
      </c>
      <c r="H5" s="13">
        <v>14</v>
      </c>
      <c r="I5" s="13">
        <f t="shared" si="0"/>
        <v>2657.2000000000003</v>
      </c>
      <c r="J5" s="13" t="s">
        <v>77</v>
      </c>
      <c r="K5" s="95">
        <v>15</v>
      </c>
      <c r="L5" s="95">
        <f>H5+H6-K5</f>
        <v>2</v>
      </c>
      <c r="M5" s="75"/>
      <c r="N5" s="54"/>
    </row>
    <row r="6" spans="1:14" ht="18.75" hidden="1" outlineLevel="1">
      <c r="A6" s="92"/>
      <c r="B6" s="6" t="s">
        <v>16</v>
      </c>
      <c r="C6" s="6" t="s">
        <v>38</v>
      </c>
      <c r="D6" s="6" t="s">
        <v>395</v>
      </c>
      <c r="E6" s="13">
        <v>2014</v>
      </c>
      <c r="F6" s="70">
        <v>3</v>
      </c>
      <c r="G6" s="13">
        <v>227.74</v>
      </c>
      <c r="H6" s="13">
        <v>3</v>
      </c>
      <c r="I6" s="13">
        <f t="shared" si="0"/>
        <v>683.22</v>
      </c>
      <c r="J6" s="13" t="s">
        <v>78</v>
      </c>
      <c r="K6" s="95"/>
      <c r="L6" s="95"/>
      <c r="M6" s="75"/>
      <c r="N6" s="54"/>
    </row>
    <row r="7" spans="1:14" ht="18.75" collapsed="1">
      <c r="A7" s="92">
        <v>3</v>
      </c>
      <c r="B7" s="6" t="s">
        <v>43</v>
      </c>
      <c r="C7" s="6" t="s">
        <v>38</v>
      </c>
      <c r="D7" s="6" t="s">
        <v>395</v>
      </c>
      <c r="E7" s="13">
        <v>2013</v>
      </c>
      <c r="F7" s="70">
        <v>14</v>
      </c>
      <c r="G7" s="13">
        <v>189.8</v>
      </c>
      <c r="H7" s="13">
        <v>14</v>
      </c>
      <c r="I7" s="13">
        <f t="shared" si="0"/>
        <v>2657.2000000000003</v>
      </c>
      <c r="J7" s="13" t="s">
        <v>79</v>
      </c>
      <c r="K7" s="95">
        <v>15</v>
      </c>
      <c r="L7" s="95">
        <f>H7+H8-K7</f>
        <v>2</v>
      </c>
      <c r="M7" s="75"/>
      <c r="N7" s="54"/>
    </row>
    <row r="8" spans="1:14" ht="18.75" hidden="1" outlineLevel="1">
      <c r="A8" s="92"/>
      <c r="B8" s="6" t="s">
        <v>43</v>
      </c>
      <c r="C8" s="6" t="s">
        <v>38</v>
      </c>
      <c r="D8" s="6" t="s">
        <v>395</v>
      </c>
      <c r="E8" s="13">
        <v>2014</v>
      </c>
      <c r="F8" s="70">
        <v>3</v>
      </c>
      <c r="G8" s="13">
        <v>227.74</v>
      </c>
      <c r="H8" s="13">
        <v>3</v>
      </c>
      <c r="I8" s="13">
        <f t="shared" si="0"/>
        <v>683.22</v>
      </c>
      <c r="J8" s="13" t="s">
        <v>80</v>
      </c>
      <c r="K8" s="95"/>
      <c r="L8" s="95"/>
      <c r="M8" s="75"/>
      <c r="N8" s="54"/>
    </row>
    <row r="9" spans="1:14" ht="18.75" collapsed="1">
      <c r="A9" s="92">
        <v>4</v>
      </c>
      <c r="B9" s="6" t="s">
        <v>81</v>
      </c>
      <c r="C9" s="6" t="s">
        <v>38</v>
      </c>
      <c r="D9" s="6" t="s">
        <v>395</v>
      </c>
      <c r="E9" s="13">
        <v>2013</v>
      </c>
      <c r="F9" s="70">
        <v>14</v>
      </c>
      <c r="G9" s="13">
        <v>189.8</v>
      </c>
      <c r="H9" s="13">
        <v>14</v>
      </c>
      <c r="I9" s="13">
        <f t="shared" si="0"/>
        <v>2657.2000000000003</v>
      </c>
      <c r="J9" s="13" t="s">
        <v>82</v>
      </c>
      <c r="K9" s="95">
        <v>15</v>
      </c>
      <c r="L9" s="95">
        <f>H9+H10-K9</f>
        <v>2</v>
      </c>
      <c r="M9" s="75"/>
      <c r="N9" s="54"/>
    </row>
    <row r="10" spans="1:14" ht="18.75" hidden="1" outlineLevel="1">
      <c r="A10" s="92"/>
      <c r="B10" s="6" t="s">
        <v>81</v>
      </c>
      <c r="C10" s="6" t="s">
        <v>38</v>
      </c>
      <c r="D10" s="6" t="s">
        <v>395</v>
      </c>
      <c r="E10" s="13">
        <v>2014</v>
      </c>
      <c r="F10" s="70">
        <v>3</v>
      </c>
      <c r="G10" s="13">
        <v>227.74</v>
      </c>
      <c r="H10" s="13">
        <v>3</v>
      </c>
      <c r="I10" s="13">
        <f t="shared" si="0"/>
        <v>683.22</v>
      </c>
      <c r="J10" s="13" t="s">
        <v>83</v>
      </c>
      <c r="K10" s="95"/>
      <c r="L10" s="95"/>
      <c r="M10" s="75"/>
      <c r="N10" s="54"/>
    </row>
    <row r="11" spans="1:14" ht="37.5" collapsed="1">
      <c r="A11" s="92">
        <v>5</v>
      </c>
      <c r="B11" s="10" t="s">
        <v>46</v>
      </c>
      <c r="C11" s="8" t="s">
        <v>47</v>
      </c>
      <c r="D11" s="6" t="s">
        <v>395</v>
      </c>
      <c r="E11" s="13">
        <v>2012</v>
      </c>
      <c r="F11" s="70">
        <v>1</v>
      </c>
      <c r="G11" s="13">
        <v>218.4</v>
      </c>
      <c r="H11" s="13">
        <v>1</v>
      </c>
      <c r="I11" s="13">
        <f t="shared" si="0"/>
        <v>218.4</v>
      </c>
      <c r="J11" s="13">
        <v>490</v>
      </c>
      <c r="K11" s="95">
        <v>15</v>
      </c>
      <c r="L11" s="95">
        <f>H11+H12+H13-K11</f>
        <v>3</v>
      </c>
      <c r="M11" s="75"/>
      <c r="N11" s="54"/>
    </row>
    <row r="12" spans="1:14" ht="37.5" hidden="1" outlineLevel="1">
      <c r="A12" s="92"/>
      <c r="B12" s="10" t="s">
        <v>46</v>
      </c>
      <c r="C12" s="8" t="s">
        <v>47</v>
      </c>
      <c r="D12" s="6" t="s">
        <v>395</v>
      </c>
      <c r="E12" s="13">
        <v>2013</v>
      </c>
      <c r="F12" s="70">
        <v>14</v>
      </c>
      <c r="G12" s="13">
        <v>218.4</v>
      </c>
      <c r="H12" s="13">
        <v>14</v>
      </c>
      <c r="I12" s="13">
        <f t="shared" si="0"/>
        <v>3057.6</v>
      </c>
      <c r="J12" s="13" t="s">
        <v>84</v>
      </c>
      <c r="K12" s="95"/>
      <c r="L12" s="95"/>
      <c r="M12" s="75"/>
      <c r="N12" s="54"/>
    </row>
    <row r="13" spans="1:14" ht="37.5" hidden="1" outlineLevel="1">
      <c r="A13" s="92"/>
      <c r="B13" s="10" t="s">
        <v>46</v>
      </c>
      <c r="C13" s="8" t="s">
        <v>47</v>
      </c>
      <c r="D13" s="6" t="s">
        <v>395</v>
      </c>
      <c r="E13" s="13">
        <v>2014</v>
      </c>
      <c r="F13" s="70">
        <v>3</v>
      </c>
      <c r="G13" s="13">
        <v>263.86</v>
      </c>
      <c r="H13" s="13">
        <v>3</v>
      </c>
      <c r="I13" s="13">
        <f t="shared" si="0"/>
        <v>791.58</v>
      </c>
      <c r="J13" s="13" t="s">
        <v>85</v>
      </c>
      <c r="K13" s="95"/>
      <c r="L13" s="95"/>
      <c r="M13" s="75"/>
      <c r="N13" s="54"/>
    </row>
    <row r="14" spans="1:14" ht="37.5" collapsed="1">
      <c r="A14" s="92">
        <v>6</v>
      </c>
      <c r="B14" s="10" t="s">
        <v>49</v>
      </c>
      <c r="C14" s="8" t="s">
        <v>47</v>
      </c>
      <c r="D14" s="6" t="s">
        <v>395</v>
      </c>
      <c r="E14" s="13">
        <v>2013</v>
      </c>
      <c r="F14" s="70">
        <v>14</v>
      </c>
      <c r="G14" s="13">
        <v>218.4</v>
      </c>
      <c r="H14" s="13">
        <v>14</v>
      </c>
      <c r="I14" s="13">
        <f t="shared" si="0"/>
        <v>3057.6</v>
      </c>
      <c r="J14" s="13" t="s">
        <v>86</v>
      </c>
      <c r="K14" s="95">
        <v>15</v>
      </c>
      <c r="L14" s="95">
        <f>H14+H15-K14</f>
        <v>2</v>
      </c>
      <c r="M14" s="75"/>
      <c r="N14" s="54"/>
    </row>
    <row r="15" spans="1:14" ht="37.5" hidden="1" outlineLevel="1">
      <c r="A15" s="92"/>
      <c r="B15" s="10" t="s">
        <v>49</v>
      </c>
      <c r="C15" s="8" t="s">
        <v>47</v>
      </c>
      <c r="D15" s="6" t="s">
        <v>395</v>
      </c>
      <c r="E15" s="13">
        <v>2014</v>
      </c>
      <c r="F15" s="70">
        <v>3</v>
      </c>
      <c r="G15" s="13">
        <v>263.86</v>
      </c>
      <c r="H15" s="13">
        <v>3</v>
      </c>
      <c r="I15" s="13">
        <f t="shared" si="0"/>
        <v>791.58</v>
      </c>
      <c r="J15" s="13" t="s">
        <v>87</v>
      </c>
      <c r="K15" s="95"/>
      <c r="L15" s="95"/>
      <c r="M15" s="75"/>
      <c r="N15" s="54"/>
    </row>
    <row r="16" spans="1:14" ht="18.75" collapsed="1">
      <c r="A16" s="92">
        <v>7</v>
      </c>
      <c r="B16" s="6" t="s">
        <v>21</v>
      </c>
      <c r="C16" s="6" t="s">
        <v>51</v>
      </c>
      <c r="D16" s="6" t="s">
        <v>395</v>
      </c>
      <c r="E16" s="13">
        <v>2013</v>
      </c>
      <c r="F16" s="70">
        <v>15</v>
      </c>
      <c r="G16" s="13">
        <v>218.4</v>
      </c>
      <c r="H16" s="13">
        <v>15</v>
      </c>
      <c r="I16" s="13">
        <f t="shared" si="0"/>
        <v>3276</v>
      </c>
      <c r="J16" s="14" t="s">
        <v>88</v>
      </c>
      <c r="K16" s="95">
        <v>15</v>
      </c>
      <c r="L16" s="95">
        <f>H16+H17-K16</f>
        <v>3</v>
      </c>
      <c r="M16" s="75"/>
      <c r="N16" s="54"/>
    </row>
    <row r="17" spans="1:14" ht="18.75" hidden="1" outlineLevel="1">
      <c r="A17" s="92"/>
      <c r="B17" s="6" t="s">
        <v>21</v>
      </c>
      <c r="C17" s="6" t="s">
        <v>51</v>
      </c>
      <c r="D17" s="6" t="s">
        <v>395</v>
      </c>
      <c r="E17" s="13">
        <v>2014</v>
      </c>
      <c r="F17" s="70">
        <v>3</v>
      </c>
      <c r="G17" s="13">
        <v>263.86</v>
      </c>
      <c r="H17" s="13">
        <v>3</v>
      </c>
      <c r="I17" s="13">
        <f t="shared" si="0"/>
        <v>791.58</v>
      </c>
      <c r="J17" s="14" t="s">
        <v>89</v>
      </c>
      <c r="K17" s="95"/>
      <c r="L17" s="95"/>
      <c r="M17" s="75"/>
      <c r="N17" s="54"/>
    </row>
    <row r="18" spans="1:14" ht="18.75" collapsed="1">
      <c r="A18" s="92">
        <v>8</v>
      </c>
      <c r="B18" s="6" t="s">
        <v>24</v>
      </c>
      <c r="C18" s="6" t="s">
        <v>51</v>
      </c>
      <c r="D18" s="6" t="s">
        <v>395</v>
      </c>
      <c r="E18" s="13">
        <v>2013</v>
      </c>
      <c r="F18" s="70">
        <v>15</v>
      </c>
      <c r="G18" s="13">
        <v>218.4</v>
      </c>
      <c r="H18" s="13">
        <v>15</v>
      </c>
      <c r="I18" s="13">
        <f t="shared" si="0"/>
        <v>3276</v>
      </c>
      <c r="J18" s="14" t="s">
        <v>90</v>
      </c>
      <c r="K18" s="95">
        <v>15</v>
      </c>
      <c r="L18" s="95">
        <f>H18+H19-K18</f>
        <v>3</v>
      </c>
      <c r="M18" s="75"/>
      <c r="N18" s="54"/>
    </row>
    <row r="19" spans="1:14" ht="18.75" hidden="1" outlineLevel="1">
      <c r="A19" s="92"/>
      <c r="B19" s="6" t="s">
        <v>24</v>
      </c>
      <c r="C19" s="6" t="s">
        <v>51</v>
      </c>
      <c r="D19" s="6" t="s">
        <v>395</v>
      </c>
      <c r="E19" s="13">
        <v>2014</v>
      </c>
      <c r="F19" s="70">
        <v>3</v>
      </c>
      <c r="G19" s="13">
        <v>263.86</v>
      </c>
      <c r="H19" s="13">
        <v>3</v>
      </c>
      <c r="I19" s="13">
        <f t="shared" si="0"/>
        <v>791.58</v>
      </c>
      <c r="J19" s="14" t="s">
        <v>91</v>
      </c>
      <c r="K19" s="95"/>
      <c r="L19" s="95"/>
      <c r="M19" s="75"/>
      <c r="N19" s="54"/>
    </row>
    <row r="20" spans="1:14" ht="56.25" collapsed="1">
      <c r="A20" s="92">
        <v>9</v>
      </c>
      <c r="B20" s="10" t="s">
        <v>26</v>
      </c>
      <c r="C20" s="17" t="s">
        <v>92</v>
      </c>
      <c r="D20" s="6" t="s">
        <v>395</v>
      </c>
      <c r="E20" s="13">
        <v>2013</v>
      </c>
      <c r="F20" s="70">
        <v>17</v>
      </c>
      <c r="G20" s="13">
        <v>218.4</v>
      </c>
      <c r="H20" s="13">
        <v>17</v>
      </c>
      <c r="I20" s="13">
        <f t="shared" si="0"/>
        <v>3712.8</v>
      </c>
      <c r="J20" s="14" t="s">
        <v>93</v>
      </c>
      <c r="K20" s="95">
        <v>15</v>
      </c>
      <c r="L20" s="95">
        <f>H20+H21-K20</f>
        <v>10</v>
      </c>
      <c r="M20" s="75"/>
      <c r="N20" s="54"/>
    </row>
    <row r="21" spans="1:14" ht="56.25" hidden="1" outlineLevel="1">
      <c r="A21" s="92"/>
      <c r="B21" s="10" t="s">
        <v>26</v>
      </c>
      <c r="C21" s="17" t="s">
        <v>92</v>
      </c>
      <c r="D21" s="6" t="s">
        <v>395</v>
      </c>
      <c r="E21" s="13">
        <v>2014</v>
      </c>
      <c r="F21" s="70">
        <v>8</v>
      </c>
      <c r="G21" s="13">
        <v>263.86</v>
      </c>
      <c r="H21" s="13">
        <v>8</v>
      </c>
      <c r="I21" s="13">
        <f t="shared" si="0"/>
        <v>2110.88</v>
      </c>
      <c r="J21" s="14" t="s">
        <v>94</v>
      </c>
      <c r="K21" s="95"/>
      <c r="L21" s="95"/>
      <c r="M21" s="75"/>
      <c r="N21" s="54"/>
    </row>
    <row r="22" spans="1:14" ht="56.25" collapsed="1">
      <c r="A22" s="92">
        <v>10</v>
      </c>
      <c r="B22" s="10" t="s">
        <v>31</v>
      </c>
      <c r="C22" s="17" t="s">
        <v>92</v>
      </c>
      <c r="D22" s="6" t="s">
        <v>395</v>
      </c>
      <c r="E22" s="13">
        <v>2013</v>
      </c>
      <c r="F22" s="70">
        <v>16</v>
      </c>
      <c r="G22" s="13">
        <v>218.4</v>
      </c>
      <c r="H22" s="13">
        <v>16</v>
      </c>
      <c r="I22" s="13">
        <f t="shared" si="0"/>
        <v>3494.4</v>
      </c>
      <c r="J22" s="14" t="s">
        <v>95</v>
      </c>
      <c r="K22" s="95">
        <v>15</v>
      </c>
      <c r="L22" s="95">
        <f>H22+H23-K22</f>
        <v>9</v>
      </c>
      <c r="M22" s="75"/>
      <c r="N22" s="54"/>
    </row>
    <row r="23" spans="1:14" ht="56.25" hidden="1" outlineLevel="1">
      <c r="A23" s="92"/>
      <c r="B23" s="10" t="s">
        <v>31</v>
      </c>
      <c r="C23" s="17" t="s">
        <v>92</v>
      </c>
      <c r="D23" s="6" t="s">
        <v>395</v>
      </c>
      <c r="E23" s="13">
        <v>2014</v>
      </c>
      <c r="F23" s="70">
        <v>8</v>
      </c>
      <c r="G23" s="13">
        <v>263.86</v>
      </c>
      <c r="H23" s="13">
        <v>8</v>
      </c>
      <c r="I23" s="13">
        <f t="shared" si="0"/>
        <v>2110.88</v>
      </c>
      <c r="J23" s="14" t="s">
        <v>96</v>
      </c>
      <c r="K23" s="95"/>
      <c r="L23" s="95"/>
      <c r="M23" s="75"/>
      <c r="N23" s="54"/>
    </row>
    <row r="24" spans="1:14" ht="18.75" collapsed="1">
      <c r="A24" s="13">
        <v>11</v>
      </c>
      <c r="B24" s="6" t="s">
        <v>61</v>
      </c>
      <c r="C24" s="6" t="s">
        <v>62</v>
      </c>
      <c r="D24" s="6" t="s">
        <v>395</v>
      </c>
      <c r="E24" s="13">
        <v>2008</v>
      </c>
      <c r="F24" s="70">
        <v>12</v>
      </c>
      <c r="G24" s="13">
        <v>189</v>
      </c>
      <c r="H24" s="13">
        <v>12</v>
      </c>
      <c r="I24" s="13">
        <f t="shared" si="0"/>
        <v>2268</v>
      </c>
      <c r="J24" s="14" t="s">
        <v>97</v>
      </c>
      <c r="K24" s="13">
        <v>15</v>
      </c>
      <c r="L24" s="20">
        <f>H24-K24</f>
        <v>-3</v>
      </c>
      <c r="M24" s="75"/>
      <c r="N24" s="54"/>
    </row>
    <row r="25" spans="1:14" ht="18.75">
      <c r="A25" s="9">
        <v>12</v>
      </c>
      <c r="B25" s="6" t="s">
        <v>70</v>
      </c>
      <c r="C25" s="6" t="s">
        <v>71</v>
      </c>
      <c r="D25" s="6" t="s">
        <v>72</v>
      </c>
      <c r="E25" s="13">
        <v>2013</v>
      </c>
      <c r="F25" s="70">
        <v>18</v>
      </c>
      <c r="G25" s="13">
        <v>418.88</v>
      </c>
      <c r="H25" s="13">
        <v>18</v>
      </c>
      <c r="I25" s="13">
        <f t="shared" si="0"/>
        <v>7539.84</v>
      </c>
      <c r="J25" s="14" t="s">
        <v>98</v>
      </c>
      <c r="K25" s="20">
        <v>15</v>
      </c>
      <c r="L25" s="20">
        <f>H25-K25</f>
        <v>3</v>
      </c>
      <c r="M25" s="75"/>
      <c r="N25" s="54"/>
    </row>
    <row r="26" spans="1:14" ht="22.5">
      <c r="A26" s="90" t="s">
        <v>99</v>
      </c>
      <c r="B26" s="90"/>
      <c r="C26" s="90"/>
      <c r="D26" s="90"/>
      <c r="E26" s="90"/>
      <c r="F26" s="71">
        <f>SUM(F3:F25)</f>
        <v>220</v>
      </c>
      <c r="G26" s="67"/>
      <c r="H26" s="64">
        <f>SUM(H3:H25)</f>
        <v>220</v>
      </c>
      <c r="I26" s="64">
        <f>SUM(I3:I25)</f>
        <v>51067.94</v>
      </c>
      <c r="K26" s="20"/>
    </row>
    <row r="27" spans="1:14" ht="18.75">
      <c r="A27" s="9"/>
      <c r="F27" s="70"/>
      <c r="J27" s="20"/>
    </row>
    <row r="28" spans="1:14" ht="18.75">
      <c r="A28" s="9"/>
      <c r="F28" s="70"/>
      <c r="J28" s="20"/>
    </row>
    <row r="29" spans="1:14" ht="18.75">
      <c r="A29" s="13"/>
      <c r="F29" s="70"/>
      <c r="J29" s="13"/>
    </row>
    <row r="30" spans="1:14" ht="22.5">
      <c r="A30" s="13"/>
      <c r="B30" s="6"/>
      <c r="C30" s="6"/>
      <c r="D30" s="6"/>
      <c r="E30" s="13"/>
      <c r="F30" s="71"/>
      <c r="G30" s="15"/>
      <c r="H30" s="15"/>
      <c r="I30" s="13"/>
      <c r="J30" s="13"/>
    </row>
    <row r="31" spans="1:14" ht="18.75">
      <c r="A31" s="13"/>
      <c r="B31" s="6"/>
      <c r="C31" s="6"/>
      <c r="D31" s="6"/>
      <c r="E31" s="13"/>
      <c r="F31" s="13"/>
      <c r="G31" s="13"/>
      <c r="H31" s="13"/>
      <c r="I31" s="13"/>
      <c r="J31" s="13"/>
    </row>
    <row r="32" spans="1:14" ht="18.75">
      <c r="A32" s="13"/>
      <c r="B32" s="6"/>
      <c r="C32" s="6"/>
      <c r="D32" s="6"/>
      <c r="E32" s="13"/>
      <c r="F32" s="13"/>
      <c r="G32" s="13"/>
      <c r="H32" s="16"/>
      <c r="I32" s="13"/>
      <c r="J32" s="13"/>
    </row>
    <row r="33" spans="1:10" ht="18.75">
      <c r="A33" s="13"/>
      <c r="B33" s="6"/>
      <c r="C33" s="6"/>
      <c r="D33" s="6"/>
      <c r="E33" s="13"/>
      <c r="F33" s="13"/>
      <c r="G33" s="13"/>
      <c r="H33" s="16"/>
      <c r="I33" s="13"/>
      <c r="J33" s="13"/>
    </row>
    <row r="34" spans="1:10" ht="18.75">
      <c r="A34" s="13"/>
      <c r="B34" s="6"/>
      <c r="C34" s="6"/>
      <c r="D34" s="6"/>
      <c r="E34" s="13"/>
      <c r="F34" s="13"/>
      <c r="G34" s="13"/>
      <c r="H34" s="16"/>
      <c r="I34" s="13"/>
      <c r="J34" s="13"/>
    </row>
    <row r="35" spans="1:10" ht="18.75">
      <c r="A35" s="13"/>
      <c r="B35" s="6"/>
      <c r="C35" s="6"/>
      <c r="D35" s="6"/>
      <c r="E35" s="13"/>
      <c r="F35" s="13"/>
      <c r="G35" s="13"/>
      <c r="H35" s="16"/>
      <c r="I35" s="13"/>
      <c r="J35" s="13"/>
    </row>
    <row r="36" spans="1:10" ht="18.75">
      <c r="A36" s="13"/>
      <c r="B36" s="6"/>
      <c r="C36" s="6"/>
      <c r="D36" s="6"/>
      <c r="E36" s="13"/>
      <c r="F36" s="13"/>
      <c r="G36" s="13"/>
      <c r="H36" s="16"/>
      <c r="I36" s="13"/>
      <c r="J36" s="13"/>
    </row>
    <row r="37" spans="1:10" ht="18.75">
      <c r="A37" s="13"/>
      <c r="B37" s="6"/>
      <c r="C37" s="6"/>
      <c r="D37" s="6"/>
      <c r="E37" s="13"/>
      <c r="F37" s="13"/>
      <c r="G37" s="13"/>
      <c r="H37" s="16"/>
      <c r="I37" s="13"/>
      <c r="J37" s="13"/>
    </row>
    <row r="38" spans="1:10" ht="18.75">
      <c r="A38" s="13"/>
      <c r="B38" s="6"/>
      <c r="C38" s="6"/>
      <c r="D38" s="6"/>
      <c r="E38" s="13"/>
      <c r="F38" s="13"/>
      <c r="G38" s="13"/>
      <c r="H38" s="16"/>
      <c r="I38" s="13"/>
      <c r="J38" s="13"/>
    </row>
    <row r="39" spans="1:10" ht="18.75">
      <c r="A39" s="13"/>
      <c r="B39" s="6"/>
      <c r="C39" s="6"/>
      <c r="D39" s="6"/>
      <c r="E39" s="13"/>
      <c r="F39" s="13"/>
      <c r="G39" s="13"/>
      <c r="H39" s="16"/>
      <c r="I39" s="13"/>
      <c r="J39" s="13"/>
    </row>
    <row r="40" spans="1:10" ht="18.75">
      <c r="A40" s="13"/>
      <c r="B40" s="6"/>
      <c r="C40" s="6"/>
      <c r="D40" s="6"/>
      <c r="E40" s="13"/>
      <c r="F40" s="13"/>
      <c r="G40" s="13"/>
      <c r="H40" s="16"/>
      <c r="I40" s="13"/>
      <c r="J40" s="13"/>
    </row>
  </sheetData>
  <mergeCells count="32">
    <mergeCell ref="A22:A23"/>
    <mergeCell ref="A3:A4"/>
    <mergeCell ref="A5:A6"/>
    <mergeCell ref="A7:A8"/>
    <mergeCell ref="A9:A10"/>
    <mergeCell ref="A11:A13"/>
    <mergeCell ref="A26:E26"/>
    <mergeCell ref="A1:K1"/>
    <mergeCell ref="K16:K17"/>
    <mergeCell ref="K18:K19"/>
    <mergeCell ref="K20:K21"/>
    <mergeCell ref="K22:K23"/>
    <mergeCell ref="K14:K15"/>
    <mergeCell ref="K11:K13"/>
    <mergeCell ref="K3:K4"/>
    <mergeCell ref="K5:K6"/>
    <mergeCell ref="K7:K8"/>
    <mergeCell ref="K9:K10"/>
    <mergeCell ref="A14:A15"/>
    <mergeCell ref="A16:A17"/>
    <mergeCell ref="A18:A19"/>
    <mergeCell ref="A20:A21"/>
    <mergeCell ref="L3:L4"/>
    <mergeCell ref="L5:L6"/>
    <mergeCell ref="L7:L8"/>
    <mergeCell ref="L9:L10"/>
    <mergeCell ref="L11:L13"/>
    <mergeCell ref="L14:L15"/>
    <mergeCell ref="L16:L17"/>
    <mergeCell ref="L18:L19"/>
    <mergeCell ref="L20:L21"/>
    <mergeCell ref="L22:L23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topLeftCell="F35" workbookViewId="0">
      <selection activeCell="M3" sqref="M3:M41"/>
    </sheetView>
  </sheetViews>
  <sheetFormatPr defaultRowHeight="15" outlineLevelRow="1"/>
  <cols>
    <col min="1" max="1" width="7" customWidth="1"/>
    <col min="2" max="2" width="41.28515625" customWidth="1"/>
    <col min="3" max="3" width="23.28515625" customWidth="1"/>
    <col min="4" max="4" width="24.85546875" customWidth="1"/>
    <col min="5" max="5" width="17.5703125" customWidth="1"/>
    <col min="6" max="6" width="24.7109375" customWidth="1"/>
    <col min="7" max="7" width="13.140625" customWidth="1"/>
    <col min="8" max="8" width="18.140625" customWidth="1"/>
    <col min="9" max="9" width="17.7109375" customWidth="1"/>
    <col min="10" max="10" width="14.28515625" customWidth="1"/>
    <col min="11" max="11" width="10.140625" customWidth="1"/>
    <col min="12" max="12" width="16.7109375" customWidth="1"/>
    <col min="13" max="13" width="25.85546875" customWidth="1"/>
  </cols>
  <sheetData>
    <row r="1" spans="1:16" ht="22.5">
      <c r="A1" s="91" t="s">
        <v>100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6" ht="112.5">
      <c r="A2" s="4" t="s">
        <v>0</v>
      </c>
      <c r="B2" s="15" t="s">
        <v>1</v>
      </c>
      <c r="C2" s="15" t="s">
        <v>2</v>
      </c>
      <c r="D2" s="15" t="s">
        <v>3</v>
      </c>
      <c r="E2" s="4" t="s">
        <v>4</v>
      </c>
      <c r="F2" s="69" t="s">
        <v>582</v>
      </c>
      <c r="G2" s="15" t="s">
        <v>5</v>
      </c>
      <c r="H2" s="4" t="s">
        <v>6</v>
      </c>
      <c r="I2" s="4" t="s">
        <v>7</v>
      </c>
      <c r="J2" s="4" t="s">
        <v>11</v>
      </c>
      <c r="K2" s="3" t="s">
        <v>22</v>
      </c>
      <c r="L2" s="4" t="s">
        <v>136</v>
      </c>
      <c r="M2" s="4" t="s">
        <v>422</v>
      </c>
    </row>
    <row r="3" spans="1:16" ht="60" customHeight="1">
      <c r="A3" s="92">
        <v>1</v>
      </c>
      <c r="B3" s="6" t="s">
        <v>12</v>
      </c>
      <c r="C3" s="6" t="s">
        <v>38</v>
      </c>
      <c r="D3" s="6" t="s">
        <v>395</v>
      </c>
      <c r="E3" s="16">
        <v>2012</v>
      </c>
      <c r="F3" s="70">
        <v>3</v>
      </c>
      <c r="G3" s="16">
        <v>227.74</v>
      </c>
      <c r="H3" s="16">
        <v>3</v>
      </c>
      <c r="I3" s="16">
        <f t="shared" ref="I3:I33" si="0">H3*G3</f>
        <v>683.22</v>
      </c>
      <c r="J3" s="46" t="s">
        <v>383</v>
      </c>
      <c r="K3" s="95">
        <v>18</v>
      </c>
      <c r="L3" s="93">
        <f>H3+H4+H5-K3</f>
        <v>8</v>
      </c>
      <c r="M3" s="80" t="s">
        <v>587</v>
      </c>
      <c r="N3" s="51"/>
      <c r="O3" s="51"/>
      <c r="P3" s="51"/>
    </row>
    <row r="4" spans="1:16" ht="41.25" hidden="1" customHeight="1" outlineLevel="1">
      <c r="A4" s="92"/>
      <c r="B4" s="6" t="s">
        <v>12</v>
      </c>
      <c r="C4" s="6" t="s">
        <v>38</v>
      </c>
      <c r="D4" s="6" t="s">
        <v>395</v>
      </c>
      <c r="E4" s="16">
        <v>2014</v>
      </c>
      <c r="F4" s="70">
        <v>20</v>
      </c>
      <c r="G4" s="16">
        <v>227.74</v>
      </c>
      <c r="H4" s="16">
        <v>20</v>
      </c>
      <c r="I4" s="16">
        <f t="shared" si="0"/>
        <v>4554.8</v>
      </c>
      <c r="J4" s="16" t="s">
        <v>101</v>
      </c>
      <c r="K4" s="95"/>
      <c r="L4" s="93"/>
      <c r="M4" s="80" t="s">
        <v>588</v>
      </c>
      <c r="N4" s="79"/>
      <c r="O4" s="79"/>
    </row>
    <row r="5" spans="1:16" ht="20.25" hidden="1" customHeight="1" outlineLevel="1">
      <c r="A5" s="92"/>
      <c r="B5" s="6" t="s">
        <v>12</v>
      </c>
      <c r="C5" s="6" t="s">
        <v>38</v>
      </c>
      <c r="D5" s="6" t="s">
        <v>395</v>
      </c>
      <c r="E5" s="16">
        <v>2016</v>
      </c>
      <c r="F5" s="70">
        <v>3</v>
      </c>
      <c r="G5" s="16">
        <v>248.8</v>
      </c>
      <c r="H5" s="16">
        <v>3</v>
      </c>
      <c r="I5" s="16">
        <f t="shared" si="0"/>
        <v>746.40000000000009</v>
      </c>
      <c r="J5" s="16" t="s">
        <v>102</v>
      </c>
      <c r="K5" s="95"/>
      <c r="L5" s="93"/>
      <c r="M5" s="82"/>
    </row>
    <row r="6" spans="1:16" ht="39.75" customHeight="1" collapsed="1">
      <c r="A6" s="92">
        <v>2</v>
      </c>
      <c r="B6" s="6" t="s">
        <v>16</v>
      </c>
      <c r="C6" s="6" t="s">
        <v>38</v>
      </c>
      <c r="D6" s="6" t="s">
        <v>395</v>
      </c>
      <c r="E6" s="16">
        <v>2012</v>
      </c>
      <c r="F6" s="70">
        <v>4</v>
      </c>
      <c r="G6" s="16">
        <v>227.74</v>
      </c>
      <c r="H6" s="16">
        <v>4</v>
      </c>
      <c r="I6" s="16">
        <f t="shared" si="0"/>
        <v>910.96</v>
      </c>
      <c r="J6" s="30" t="s">
        <v>384</v>
      </c>
      <c r="K6" s="95">
        <v>18</v>
      </c>
      <c r="L6" s="93">
        <f>H6+H7+H8-K6</f>
        <v>9</v>
      </c>
      <c r="M6" s="80" t="s">
        <v>589</v>
      </c>
    </row>
    <row r="7" spans="1:16" ht="42" hidden="1" customHeight="1" outlineLevel="1">
      <c r="A7" s="92"/>
      <c r="B7" s="6" t="s">
        <v>16</v>
      </c>
      <c r="C7" s="6" t="s">
        <v>38</v>
      </c>
      <c r="D7" s="6" t="s">
        <v>395</v>
      </c>
      <c r="E7" s="16">
        <v>2014</v>
      </c>
      <c r="F7" s="70">
        <v>20</v>
      </c>
      <c r="G7" s="16">
        <v>227.74</v>
      </c>
      <c r="H7" s="16">
        <v>20</v>
      </c>
      <c r="I7" s="16">
        <f t="shared" si="0"/>
        <v>4554.8</v>
      </c>
      <c r="J7" s="16" t="s">
        <v>103</v>
      </c>
      <c r="K7" s="95"/>
      <c r="L7" s="93"/>
      <c r="M7" s="80" t="s">
        <v>590</v>
      </c>
    </row>
    <row r="8" spans="1:16" ht="20.25" hidden="1" customHeight="1" outlineLevel="1">
      <c r="A8" s="92"/>
      <c r="B8" s="6" t="s">
        <v>16</v>
      </c>
      <c r="C8" s="6" t="s">
        <v>38</v>
      </c>
      <c r="D8" s="6" t="s">
        <v>395</v>
      </c>
      <c r="E8" s="16">
        <v>2016</v>
      </c>
      <c r="F8" s="70">
        <v>3</v>
      </c>
      <c r="G8" s="16">
        <v>248.8</v>
      </c>
      <c r="H8" s="16">
        <v>3</v>
      </c>
      <c r="I8" s="16">
        <f t="shared" si="0"/>
        <v>746.40000000000009</v>
      </c>
      <c r="J8" s="16" t="s">
        <v>104</v>
      </c>
      <c r="K8" s="95"/>
      <c r="L8" s="93"/>
      <c r="M8" s="83"/>
    </row>
    <row r="9" spans="1:16" ht="66.75" customHeight="1" collapsed="1">
      <c r="A9" s="92">
        <v>3</v>
      </c>
      <c r="B9" s="6" t="s">
        <v>43</v>
      </c>
      <c r="C9" s="6" t="s">
        <v>38</v>
      </c>
      <c r="D9" s="6" t="s">
        <v>395</v>
      </c>
      <c r="E9" s="16">
        <v>2012</v>
      </c>
      <c r="F9" s="70">
        <v>4</v>
      </c>
      <c r="G9" s="16">
        <v>227.74</v>
      </c>
      <c r="H9" s="16">
        <v>4</v>
      </c>
      <c r="I9" s="16">
        <f t="shared" si="0"/>
        <v>910.96</v>
      </c>
      <c r="J9" s="30" t="s">
        <v>385</v>
      </c>
      <c r="K9" s="95">
        <v>18</v>
      </c>
      <c r="L9" s="93">
        <f>H9+H10+H11-K9</f>
        <v>8</v>
      </c>
      <c r="M9" s="80" t="s">
        <v>591</v>
      </c>
    </row>
    <row r="10" spans="1:16" ht="41.25" hidden="1" customHeight="1" outlineLevel="1">
      <c r="A10" s="92"/>
      <c r="B10" s="6" t="s">
        <v>43</v>
      </c>
      <c r="C10" s="6" t="s">
        <v>38</v>
      </c>
      <c r="D10" s="6" t="s">
        <v>395</v>
      </c>
      <c r="E10" s="16">
        <v>2014</v>
      </c>
      <c r="F10" s="70">
        <v>19</v>
      </c>
      <c r="G10" s="16">
        <v>227.74</v>
      </c>
      <c r="H10" s="16">
        <v>19</v>
      </c>
      <c r="I10" s="16">
        <f t="shared" si="0"/>
        <v>4327.0600000000004</v>
      </c>
      <c r="J10" s="16" t="s">
        <v>105</v>
      </c>
      <c r="K10" s="95"/>
      <c r="L10" s="93"/>
      <c r="M10" s="80" t="s">
        <v>592</v>
      </c>
    </row>
    <row r="11" spans="1:16" ht="20.25" hidden="1" customHeight="1" outlineLevel="1">
      <c r="A11" s="92"/>
      <c r="B11" s="6" t="s">
        <v>43</v>
      </c>
      <c r="C11" s="6" t="s">
        <v>38</v>
      </c>
      <c r="D11" s="6" t="s">
        <v>395</v>
      </c>
      <c r="E11" s="16">
        <v>2016</v>
      </c>
      <c r="F11" s="70">
        <v>3</v>
      </c>
      <c r="G11" s="16">
        <v>248.8</v>
      </c>
      <c r="H11" s="16">
        <v>3</v>
      </c>
      <c r="I11" s="16">
        <f t="shared" si="0"/>
        <v>746.40000000000009</v>
      </c>
      <c r="J11" s="16" t="s">
        <v>106</v>
      </c>
      <c r="K11" s="95"/>
      <c r="L11" s="93"/>
      <c r="M11" s="83"/>
    </row>
    <row r="12" spans="1:16" ht="60" customHeight="1" collapsed="1">
      <c r="A12" s="92">
        <v>4</v>
      </c>
      <c r="B12" s="6" t="s">
        <v>81</v>
      </c>
      <c r="C12" s="6" t="s">
        <v>38</v>
      </c>
      <c r="D12" s="6" t="s">
        <v>395</v>
      </c>
      <c r="E12" s="16">
        <v>2012</v>
      </c>
      <c r="F12" s="70">
        <v>4</v>
      </c>
      <c r="G12" s="16">
        <v>227.74</v>
      </c>
      <c r="H12" s="16">
        <v>4</v>
      </c>
      <c r="I12" s="16">
        <f t="shared" si="0"/>
        <v>910.96</v>
      </c>
      <c r="J12" s="30" t="s">
        <v>386</v>
      </c>
      <c r="K12" s="95">
        <v>18</v>
      </c>
      <c r="L12" s="93">
        <f>H12+H13+H14-K12</f>
        <v>9</v>
      </c>
      <c r="M12" s="80" t="s">
        <v>593</v>
      </c>
    </row>
    <row r="13" spans="1:16" ht="39.75" hidden="1" customHeight="1" outlineLevel="1">
      <c r="A13" s="92"/>
      <c r="B13" s="6" t="s">
        <v>81</v>
      </c>
      <c r="C13" s="6" t="s">
        <v>38</v>
      </c>
      <c r="D13" s="6" t="s">
        <v>395</v>
      </c>
      <c r="E13" s="16">
        <v>2014</v>
      </c>
      <c r="F13" s="70">
        <v>20</v>
      </c>
      <c r="G13" s="16">
        <v>227.74</v>
      </c>
      <c r="H13" s="16">
        <v>20</v>
      </c>
      <c r="I13" s="16">
        <f t="shared" si="0"/>
        <v>4554.8</v>
      </c>
      <c r="J13" s="16" t="s">
        <v>107</v>
      </c>
      <c r="K13" s="95"/>
      <c r="L13" s="93"/>
      <c r="M13" s="80" t="s">
        <v>594</v>
      </c>
    </row>
    <row r="14" spans="1:16" ht="20.25" hidden="1" customHeight="1" outlineLevel="1">
      <c r="A14" s="92"/>
      <c r="B14" s="6" t="s">
        <v>81</v>
      </c>
      <c r="C14" s="6" t="s">
        <v>38</v>
      </c>
      <c r="D14" s="6" t="s">
        <v>395</v>
      </c>
      <c r="E14" s="16">
        <v>2016</v>
      </c>
      <c r="F14" s="70">
        <v>3</v>
      </c>
      <c r="G14" s="16">
        <v>248.8</v>
      </c>
      <c r="H14" s="16">
        <v>3</v>
      </c>
      <c r="I14" s="16">
        <f t="shared" si="0"/>
        <v>746.40000000000009</v>
      </c>
      <c r="J14" s="16" t="s">
        <v>108</v>
      </c>
      <c r="K14" s="95"/>
      <c r="L14" s="93"/>
      <c r="M14" s="83"/>
    </row>
    <row r="15" spans="1:16" ht="47.25" collapsed="1">
      <c r="A15" s="92">
        <v>5</v>
      </c>
      <c r="B15" s="10" t="s">
        <v>46</v>
      </c>
      <c r="C15" s="8" t="s">
        <v>47</v>
      </c>
      <c r="D15" s="6" t="s">
        <v>395</v>
      </c>
      <c r="E15" s="16">
        <v>2012</v>
      </c>
      <c r="F15" s="70">
        <v>4</v>
      </c>
      <c r="G15" s="16">
        <v>341.88</v>
      </c>
      <c r="H15" s="16">
        <v>4</v>
      </c>
      <c r="I15" s="16">
        <f t="shared" si="0"/>
        <v>1367.52</v>
      </c>
      <c r="J15" s="30" t="s">
        <v>387</v>
      </c>
      <c r="K15" s="95">
        <v>18</v>
      </c>
      <c r="L15" s="93">
        <f>H15+H16+H17-K15</f>
        <v>9</v>
      </c>
      <c r="M15" s="80" t="s">
        <v>595</v>
      </c>
    </row>
    <row r="16" spans="1:16" ht="37.5" hidden="1" outlineLevel="1">
      <c r="A16" s="92"/>
      <c r="B16" s="10" t="s">
        <v>46</v>
      </c>
      <c r="C16" s="8" t="s">
        <v>47</v>
      </c>
      <c r="D16" s="6" t="s">
        <v>395</v>
      </c>
      <c r="E16" s="16">
        <v>2014</v>
      </c>
      <c r="F16" s="70">
        <v>20</v>
      </c>
      <c r="G16" s="16">
        <v>341.88</v>
      </c>
      <c r="H16" s="16">
        <v>20</v>
      </c>
      <c r="I16" s="16">
        <f t="shared" si="0"/>
        <v>6837.6</v>
      </c>
      <c r="J16" s="16" t="s">
        <v>109</v>
      </c>
      <c r="K16" s="95"/>
      <c r="L16" s="93"/>
      <c r="M16" s="80" t="s">
        <v>596</v>
      </c>
    </row>
    <row r="17" spans="1:13" ht="37.5" hidden="1" outlineLevel="1">
      <c r="A17" s="92"/>
      <c r="B17" s="10" t="s">
        <v>46</v>
      </c>
      <c r="C17" s="8" t="s">
        <v>47</v>
      </c>
      <c r="D17" s="6" t="s">
        <v>395</v>
      </c>
      <c r="E17" s="16">
        <v>2016</v>
      </c>
      <c r="F17" s="70">
        <v>3</v>
      </c>
      <c r="G17" s="16">
        <v>341.88</v>
      </c>
      <c r="H17" s="16">
        <v>3</v>
      </c>
      <c r="I17" s="16">
        <f t="shared" si="0"/>
        <v>1025.6399999999999</v>
      </c>
      <c r="J17" s="16" t="s">
        <v>110</v>
      </c>
      <c r="K17" s="95"/>
      <c r="L17" s="93"/>
      <c r="M17" s="83"/>
    </row>
    <row r="18" spans="1:13" ht="37.5" collapsed="1">
      <c r="A18" s="92">
        <v>6</v>
      </c>
      <c r="B18" s="10" t="s">
        <v>49</v>
      </c>
      <c r="C18" s="8" t="s">
        <v>47</v>
      </c>
      <c r="D18" s="6" t="s">
        <v>395</v>
      </c>
      <c r="E18" s="16">
        <v>2012</v>
      </c>
      <c r="F18" s="70">
        <v>3</v>
      </c>
      <c r="G18" s="16">
        <v>341.88</v>
      </c>
      <c r="H18" s="16">
        <v>3</v>
      </c>
      <c r="I18" s="16">
        <f t="shared" si="0"/>
        <v>1025.6399999999999</v>
      </c>
      <c r="J18" s="46" t="s">
        <v>388</v>
      </c>
      <c r="K18" s="95">
        <v>18</v>
      </c>
      <c r="L18" s="93">
        <f>H18+H19+H20-K18</f>
        <v>5</v>
      </c>
      <c r="M18" s="80" t="s">
        <v>597</v>
      </c>
    </row>
    <row r="19" spans="1:13" ht="37.5" hidden="1" outlineLevel="1">
      <c r="A19" s="92"/>
      <c r="B19" s="10" t="s">
        <v>49</v>
      </c>
      <c r="C19" s="8" t="s">
        <v>47</v>
      </c>
      <c r="D19" s="6" t="s">
        <v>395</v>
      </c>
      <c r="E19" s="16">
        <v>2014</v>
      </c>
      <c r="F19" s="70">
        <v>17</v>
      </c>
      <c r="G19" s="16">
        <v>341.88</v>
      </c>
      <c r="H19" s="16">
        <v>17</v>
      </c>
      <c r="I19" s="16">
        <f t="shared" si="0"/>
        <v>5811.96</v>
      </c>
      <c r="J19" s="16" t="s">
        <v>111</v>
      </c>
      <c r="K19" s="95"/>
      <c r="L19" s="93"/>
      <c r="M19" s="83"/>
    </row>
    <row r="20" spans="1:13" ht="37.5" hidden="1" outlineLevel="1">
      <c r="A20" s="92"/>
      <c r="B20" s="10" t="s">
        <v>49</v>
      </c>
      <c r="C20" s="8" t="s">
        <v>47</v>
      </c>
      <c r="D20" s="6" t="s">
        <v>395</v>
      </c>
      <c r="E20" s="16">
        <v>2016</v>
      </c>
      <c r="F20" s="70">
        <v>3</v>
      </c>
      <c r="G20" s="16">
        <v>341.88</v>
      </c>
      <c r="H20" s="16">
        <v>3</v>
      </c>
      <c r="I20" s="16">
        <f t="shared" si="0"/>
        <v>1025.6399999999999</v>
      </c>
      <c r="J20" s="16" t="s">
        <v>112</v>
      </c>
      <c r="K20" s="95"/>
      <c r="L20" s="93"/>
      <c r="M20" s="83"/>
    </row>
    <row r="21" spans="1:13" ht="60" customHeight="1" collapsed="1">
      <c r="A21" s="92">
        <v>7</v>
      </c>
      <c r="B21" s="6" t="s">
        <v>21</v>
      </c>
      <c r="C21" s="6" t="s">
        <v>51</v>
      </c>
      <c r="D21" s="6" t="s">
        <v>395</v>
      </c>
      <c r="E21" s="16">
        <v>2012</v>
      </c>
      <c r="F21" s="70">
        <v>17</v>
      </c>
      <c r="G21" s="16">
        <v>218.4</v>
      </c>
      <c r="H21" s="16">
        <v>17</v>
      </c>
      <c r="I21" s="16">
        <f t="shared" si="0"/>
        <v>3712.8</v>
      </c>
      <c r="J21" s="30" t="s">
        <v>390</v>
      </c>
      <c r="K21" s="95">
        <v>18</v>
      </c>
      <c r="L21" s="93">
        <f>H21+H22+H23+H24-K21</f>
        <v>18</v>
      </c>
      <c r="M21" s="80" t="s">
        <v>600</v>
      </c>
    </row>
    <row r="22" spans="1:13" ht="20.25" hidden="1" customHeight="1" outlineLevel="1">
      <c r="A22" s="92"/>
      <c r="B22" s="6" t="s">
        <v>21</v>
      </c>
      <c r="C22" s="6" t="s">
        <v>51</v>
      </c>
      <c r="D22" s="6" t="s">
        <v>395</v>
      </c>
      <c r="E22" s="16">
        <v>2013</v>
      </c>
      <c r="F22" s="70">
        <v>5</v>
      </c>
      <c r="G22" s="16">
        <v>218.4</v>
      </c>
      <c r="H22" s="16">
        <v>5</v>
      </c>
      <c r="I22" s="16">
        <f t="shared" si="0"/>
        <v>1092</v>
      </c>
      <c r="J22" s="46" t="s">
        <v>389</v>
      </c>
      <c r="K22" s="95"/>
      <c r="L22" s="93"/>
      <c r="M22" s="83"/>
    </row>
    <row r="23" spans="1:13" ht="42.75" hidden="1" customHeight="1" outlineLevel="1">
      <c r="A23" s="92"/>
      <c r="B23" s="6" t="s">
        <v>21</v>
      </c>
      <c r="C23" s="6" t="s">
        <v>51</v>
      </c>
      <c r="D23" s="6" t="s">
        <v>395</v>
      </c>
      <c r="E23" s="16">
        <v>2014</v>
      </c>
      <c r="F23" s="70">
        <v>11</v>
      </c>
      <c r="G23" s="16">
        <v>218.4</v>
      </c>
      <c r="H23" s="16">
        <v>11</v>
      </c>
      <c r="I23" s="16">
        <f t="shared" si="0"/>
        <v>2402.4</v>
      </c>
      <c r="J23" s="16" t="s">
        <v>113</v>
      </c>
      <c r="K23" s="95"/>
      <c r="L23" s="93"/>
      <c r="M23" s="80" t="s">
        <v>599</v>
      </c>
    </row>
    <row r="24" spans="1:13" ht="42.75" hidden="1" customHeight="1" outlineLevel="1">
      <c r="A24" s="92"/>
      <c r="B24" s="6" t="s">
        <v>21</v>
      </c>
      <c r="C24" s="6" t="s">
        <v>51</v>
      </c>
      <c r="D24" s="6" t="s">
        <v>395</v>
      </c>
      <c r="E24" s="16">
        <v>2016</v>
      </c>
      <c r="F24" s="70">
        <v>3</v>
      </c>
      <c r="G24" s="16">
        <v>218.4</v>
      </c>
      <c r="H24" s="16">
        <v>3</v>
      </c>
      <c r="I24" s="16">
        <f t="shared" si="0"/>
        <v>655.20000000000005</v>
      </c>
      <c r="J24" s="16" t="s">
        <v>114</v>
      </c>
      <c r="K24" s="95"/>
      <c r="L24" s="93"/>
      <c r="M24" s="80" t="s">
        <v>598</v>
      </c>
    </row>
    <row r="25" spans="1:13" ht="39.75" customHeight="1" collapsed="1">
      <c r="A25" s="92">
        <v>8</v>
      </c>
      <c r="B25" s="6" t="s">
        <v>24</v>
      </c>
      <c r="C25" s="6" t="s">
        <v>51</v>
      </c>
      <c r="D25" s="6" t="s">
        <v>395</v>
      </c>
      <c r="E25" s="16">
        <v>2012</v>
      </c>
      <c r="F25" s="70">
        <v>17</v>
      </c>
      <c r="G25" s="16">
        <v>218.4</v>
      </c>
      <c r="H25" s="16">
        <v>17</v>
      </c>
      <c r="I25" s="16">
        <f t="shared" si="0"/>
        <v>3712.8</v>
      </c>
      <c r="J25" s="30" t="s">
        <v>392</v>
      </c>
      <c r="K25" s="95">
        <v>18</v>
      </c>
      <c r="L25" s="93">
        <f>H25+H26+H27-K25</f>
        <v>22</v>
      </c>
      <c r="M25" s="80" t="s">
        <v>601</v>
      </c>
    </row>
    <row r="26" spans="1:13" ht="60.75" hidden="1" customHeight="1" outlineLevel="1">
      <c r="A26" s="92"/>
      <c r="B26" s="6" t="s">
        <v>24</v>
      </c>
      <c r="C26" s="6" t="s">
        <v>51</v>
      </c>
      <c r="D26" s="6" t="s">
        <v>395</v>
      </c>
      <c r="E26" s="16">
        <v>2014</v>
      </c>
      <c r="F26" s="70">
        <v>20</v>
      </c>
      <c r="G26" s="16">
        <v>218.4</v>
      </c>
      <c r="H26" s="16">
        <v>20</v>
      </c>
      <c r="I26" s="16">
        <f t="shared" si="0"/>
        <v>4368</v>
      </c>
      <c r="J26" s="46" t="s">
        <v>391</v>
      </c>
      <c r="K26" s="95"/>
      <c r="L26" s="93"/>
      <c r="M26" s="80" t="s">
        <v>602</v>
      </c>
    </row>
    <row r="27" spans="1:13" ht="45" hidden="1" customHeight="1" outlineLevel="1">
      <c r="A27" s="92"/>
      <c r="B27" s="6" t="s">
        <v>24</v>
      </c>
      <c r="C27" s="6" t="s">
        <v>51</v>
      </c>
      <c r="D27" s="6" t="s">
        <v>395</v>
      </c>
      <c r="E27" s="16">
        <v>2016</v>
      </c>
      <c r="F27" s="70">
        <v>3</v>
      </c>
      <c r="G27" s="16">
        <v>218.4</v>
      </c>
      <c r="H27" s="16">
        <v>3</v>
      </c>
      <c r="I27" s="16">
        <f t="shared" si="0"/>
        <v>655.20000000000005</v>
      </c>
      <c r="J27" s="16" t="s">
        <v>115</v>
      </c>
      <c r="K27" s="95"/>
      <c r="L27" s="93"/>
      <c r="M27" s="80" t="s">
        <v>603</v>
      </c>
    </row>
    <row r="28" spans="1:13" ht="75" collapsed="1">
      <c r="A28" s="92">
        <v>9</v>
      </c>
      <c r="B28" s="10" t="s">
        <v>26</v>
      </c>
      <c r="C28" s="17" t="s">
        <v>92</v>
      </c>
      <c r="D28" s="6" t="s">
        <v>395</v>
      </c>
      <c r="E28" s="16">
        <v>2012</v>
      </c>
      <c r="F28" s="70">
        <v>7</v>
      </c>
      <c r="G28" s="18">
        <v>218.4</v>
      </c>
      <c r="H28" s="16">
        <v>7</v>
      </c>
      <c r="I28" s="16">
        <f t="shared" si="0"/>
        <v>1528.8</v>
      </c>
      <c r="J28" s="30" t="s">
        <v>393</v>
      </c>
      <c r="K28" s="95">
        <v>18</v>
      </c>
      <c r="L28" s="93">
        <f>H28+H29-K28</f>
        <v>9</v>
      </c>
      <c r="M28" s="80" t="s">
        <v>604</v>
      </c>
    </row>
    <row r="29" spans="1:13" ht="75" hidden="1" outlineLevel="1">
      <c r="A29" s="92"/>
      <c r="B29" s="10" t="s">
        <v>26</v>
      </c>
      <c r="C29" s="17" t="s">
        <v>92</v>
      </c>
      <c r="D29" s="6" t="s">
        <v>395</v>
      </c>
      <c r="E29" s="16">
        <v>2013</v>
      </c>
      <c r="F29" s="70">
        <v>20</v>
      </c>
      <c r="G29" s="18">
        <v>218.4</v>
      </c>
      <c r="H29" s="16">
        <v>20</v>
      </c>
      <c r="I29" s="16">
        <f t="shared" si="0"/>
        <v>4368</v>
      </c>
      <c r="J29" s="18" t="s">
        <v>116</v>
      </c>
      <c r="K29" s="95"/>
      <c r="L29" s="93"/>
      <c r="M29" s="83"/>
    </row>
    <row r="30" spans="1:13" ht="75" collapsed="1">
      <c r="A30" s="92">
        <v>10</v>
      </c>
      <c r="B30" s="10" t="s">
        <v>31</v>
      </c>
      <c r="C30" s="17" t="s">
        <v>92</v>
      </c>
      <c r="D30" s="6" t="s">
        <v>395</v>
      </c>
      <c r="E30" s="16">
        <v>2012</v>
      </c>
      <c r="F30" s="70">
        <v>6</v>
      </c>
      <c r="G30" s="18">
        <v>218.4</v>
      </c>
      <c r="H30" s="16">
        <v>6</v>
      </c>
      <c r="I30" s="16">
        <f t="shared" si="0"/>
        <v>1310.4000000000001</v>
      </c>
      <c r="J30" s="30" t="s">
        <v>394</v>
      </c>
      <c r="K30" s="95">
        <v>18</v>
      </c>
      <c r="L30" s="93">
        <f>H30+H31-K30</f>
        <v>8</v>
      </c>
      <c r="M30" s="80" t="s">
        <v>605</v>
      </c>
    </row>
    <row r="31" spans="1:13" ht="75" hidden="1" outlineLevel="1">
      <c r="A31" s="92"/>
      <c r="B31" s="10" t="s">
        <v>31</v>
      </c>
      <c r="C31" s="17" t="s">
        <v>92</v>
      </c>
      <c r="D31" s="6" t="s">
        <v>395</v>
      </c>
      <c r="E31" s="16">
        <v>2013</v>
      </c>
      <c r="F31" s="70">
        <v>20</v>
      </c>
      <c r="G31" s="18">
        <v>218.4</v>
      </c>
      <c r="H31" s="16">
        <v>20</v>
      </c>
      <c r="I31" s="16">
        <f t="shared" si="0"/>
        <v>4368</v>
      </c>
      <c r="J31" s="18" t="s">
        <v>117</v>
      </c>
      <c r="K31" s="95"/>
      <c r="L31" s="93"/>
      <c r="M31" s="83"/>
    </row>
    <row r="32" spans="1:13" ht="20.25" collapsed="1">
      <c r="A32" s="16">
        <v>11</v>
      </c>
      <c r="B32" s="6" t="s">
        <v>61</v>
      </c>
      <c r="C32" s="6" t="s">
        <v>62</v>
      </c>
      <c r="D32" s="6" t="s">
        <v>395</v>
      </c>
      <c r="E32" s="16">
        <v>2009</v>
      </c>
      <c r="F32" s="70">
        <v>12</v>
      </c>
      <c r="G32" s="16">
        <v>133</v>
      </c>
      <c r="H32" s="16">
        <v>12</v>
      </c>
      <c r="I32" s="16">
        <f t="shared" si="0"/>
        <v>1596</v>
      </c>
      <c r="J32" s="18" t="s">
        <v>118</v>
      </c>
      <c r="K32" s="16">
        <v>18</v>
      </c>
      <c r="L32" s="24">
        <f>H32-K32</f>
        <v>-6</v>
      </c>
      <c r="M32" s="83"/>
    </row>
    <row r="33" spans="1:13" ht="20.25">
      <c r="A33" s="9">
        <v>12</v>
      </c>
      <c r="B33" s="6" t="s">
        <v>70</v>
      </c>
      <c r="C33" s="6" t="s">
        <v>71</v>
      </c>
      <c r="D33" s="6" t="s">
        <v>72</v>
      </c>
      <c r="E33" s="16">
        <v>2014</v>
      </c>
      <c r="F33" s="70">
        <v>14</v>
      </c>
      <c r="G33" s="16">
        <v>476</v>
      </c>
      <c r="H33" s="16">
        <v>14</v>
      </c>
      <c r="I33" s="16">
        <f t="shared" si="0"/>
        <v>6664</v>
      </c>
      <c r="J33" s="18" t="s">
        <v>119</v>
      </c>
      <c r="K33" s="20">
        <v>18</v>
      </c>
      <c r="L33" s="24">
        <f>H33-K33</f>
        <v>-4</v>
      </c>
      <c r="M33" s="83"/>
    </row>
    <row r="34" spans="1:13" ht="37.5">
      <c r="A34" s="9">
        <v>13</v>
      </c>
      <c r="B34" s="17" t="s">
        <v>120</v>
      </c>
      <c r="C34" s="17" t="s">
        <v>121</v>
      </c>
      <c r="D34" s="6" t="s">
        <v>122</v>
      </c>
      <c r="E34" s="20">
        <v>2012</v>
      </c>
      <c r="F34" s="70"/>
      <c r="G34" s="20">
        <v>222</v>
      </c>
      <c r="H34" s="20">
        <v>4</v>
      </c>
      <c r="I34" s="20">
        <f t="shared" ref="I34:I41" si="1">H34*G34</f>
        <v>888</v>
      </c>
      <c r="J34" s="20" t="s">
        <v>123</v>
      </c>
      <c r="K34" s="20">
        <v>18</v>
      </c>
      <c r="L34" s="24"/>
      <c r="M34" s="83"/>
    </row>
    <row r="35" spans="1:13" ht="75">
      <c r="A35" s="9">
        <v>14</v>
      </c>
      <c r="B35" s="17" t="s">
        <v>124</v>
      </c>
      <c r="C35" s="17" t="s">
        <v>125</v>
      </c>
      <c r="D35" s="6" t="s">
        <v>126</v>
      </c>
      <c r="E35" s="20">
        <v>2012</v>
      </c>
      <c r="F35" s="70"/>
      <c r="G35" s="20">
        <v>222</v>
      </c>
      <c r="H35" s="20">
        <v>6</v>
      </c>
      <c r="I35" s="20">
        <f t="shared" si="1"/>
        <v>1332</v>
      </c>
      <c r="J35" s="20" t="s">
        <v>127</v>
      </c>
      <c r="K35" s="20">
        <v>18</v>
      </c>
      <c r="L35" s="24"/>
      <c r="M35" s="83"/>
    </row>
    <row r="36" spans="1:13" ht="56.25">
      <c r="A36" s="92">
        <v>15</v>
      </c>
      <c r="B36" s="17" t="s">
        <v>396</v>
      </c>
      <c r="C36" s="17" t="s">
        <v>441</v>
      </c>
      <c r="D36" s="6" t="s">
        <v>9</v>
      </c>
      <c r="E36" s="20">
        <v>2012</v>
      </c>
      <c r="F36" s="70"/>
      <c r="G36" s="20">
        <v>133.1</v>
      </c>
      <c r="H36" s="20">
        <v>13</v>
      </c>
      <c r="I36" s="20">
        <f t="shared" si="1"/>
        <v>1730.3</v>
      </c>
      <c r="J36" s="20" t="s">
        <v>128</v>
      </c>
      <c r="K36" s="20">
        <v>18</v>
      </c>
      <c r="L36" s="24"/>
      <c r="M36" s="83"/>
    </row>
    <row r="37" spans="1:13" ht="37.5" outlineLevel="1">
      <c r="A37" s="92"/>
      <c r="B37" s="17" t="s">
        <v>397</v>
      </c>
      <c r="C37" s="17" t="s">
        <v>129</v>
      </c>
      <c r="D37" s="6" t="s">
        <v>9</v>
      </c>
      <c r="E37" s="20">
        <v>2012</v>
      </c>
      <c r="F37" s="70"/>
      <c r="G37" s="20">
        <v>133.1</v>
      </c>
      <c r="H37" s="20">
        <v>2</v>
      </c>
      <c r="I37" s="20">
        <f t="shared" si="1"/>
        <v>266.2</v>
      </c>
      <c r="J37" s="20" t="s">
        <v>130</v>
      </c>
      <c r="K37" s="20">
        <v>18</v>
      </c>
      <c r="L37" s="24"/>
      <c r="M37" s="83"/>
    </row>
    <row r="38" spans="1:13" ht="47.25" outlineLevel="1">
      <c r="A38" s="92"/>
      <c r="B38" s="17" t="s">
        <v>398</v>
      </c>
      <c r="C38" s="10" t="s">
        <v>131</v>
      </c>
      <c r="D38" s="6" t="s">
        <v>9</v>
      </c>
      <c r="E38" s="20">
        <v>2012</v>
      </c>
      <c r="F38" s="70"/>
      <c r="G38" s="20">
        <v>133.1</v>
      </c>
      <c r="H38" s="20">
        <v>17</v>
      </c>
      <c r="I38" s="20">
        <f t="shared" si="1"/>
        <v>2262.6999999999998</v>
      </c>
      <c r="J38" s="20" t="s">
        <v>132</v>
      </c>
      <c r="K38" s="95">
        <v>18</v>
      </c>
      <c r="L38" s="93">
        <f>H38+H39-K38</f>
        <v>4</v>
      </c>
      <c r="M38" s="84" t="s">
        <v>620</v>
      </c>
    </row>
    <row r="39" spans="1:13" ht="20.25" customHeight="1" outlineLevel="1">
      <c r="A39" s="92"/>
      <c r="B39" s="17" t="s">
        <v>453</v>
      </c>
      <c r="C39" s="10" t="s">
        <v>454</v>
      </c>
      <c r="D39" s="6" t="s">
        <v>9</v>
      </c>
      <c r="E39" s="61">
        <v>2018</v>
      </c>
      <c r="F39" s="70"/>
      <c r="G39" s="61">
        <v>398.86</v>
      </c>
      <c r="H39" s="61">
        <v>5</v>
      </c>
      <c r="I39" s="61">
        <f t="shared" si="1"/>
        <v>1994.3000000000002</v>
      </c>
      <c r="J39" s="61" t="s">
        <v>455</v>
      </c>
      <c r="K39" s="95"/>
      <c r="L39" s="93"/>
      <c r="M39" s="83"/>
    </row>
    <row r="40" spans="1:13" ht="37.5" outlineLevel="1">
      <c r="A40" s="92"/>
      <c r="B40" s="17" t="s">
        <v>399</v>
      </c>
      <c r="C40" s="17" t="s">
        <v>133</v>
      </c>
      <c r="D40" s="6" t="s">
        <v>9</v>
      </c>
      <c r="E40" s="61">
        <v>2012</v>
      </c>
      <c r="F40" s="70"/>
      <c r="G40" s="61">
        <v>133.1</v>
      </c>
      <c r="H40" s="61">
        <v>16</v>
      </c>
      <c r="I40" s="61">
        <f t="shared" si="1"/>
        <v>2129.6</v>
      </c>
      <c r="J40" s="20" t="s">
        <v>134</v>
      </c>
      <c r="K40" s="95">
        <v>18</v>
      </c>
      <c r="L40" s="93">
        <f>H40+H41-K40</f>
        <v>2</v>
      </c>
      <c r="M40" s="83"/>
    </row>
    <row r="41" spans="1:13" ht="37.5" outlineLevel="1">
      <c r="A41" s="92"/>
      <c r="B41" s="17" t="s">
        <v>456</v>
      </c>
      <c r="C41" s="17" t="s">
        <v>133</v>
      </c>
      <c r="D41" s="6" t="s">
        <v>9</v>
      </c>
      <c r="E41" s="61">
        <v>2018</v>
      </c>
      <c r="F41" s="70"/>
      <c r="G41" s="61">
        <v>398.86</v>
      </c>
      <c r="H41" s="61">
        <v>4</v>
      </c>
      <c r="I41" s="61">
        <f t="shared" si="1"/>
        <v>1595.44</v>
      </c>
      <c r="J41" s="61" t="s">
        <v>457</v>
      </c>
      <c r="K41" s="95"/>
      <c r="L41" s="93"/>
      <c r="M41" s="83"/>
    </row>
    <row r="42" spans="1:13" ht="22.5">
      <c r="A42" s="90" t="s">
        <v>99</v>
      </c>
      <c r="B42" s="90"/>
      <c r="C42" s="90"/>
      <c r="D42" s="90"/>
      <c r="E42" s="90"/>
      <c r="F42" s="71">
        <f>SUM(F3:F41)</f>
        <v>311</v>
      </c>
      <c r="G42" s="67"/>
      <c r="H42" s="19">
        <f>SUM(H3:H41)</f>
        <v>378</v>
      </c>
      <c r="I42" s="19">
        <f>SUM(I3:I41)</f>
        <v>90119.300000000017</v>
      </c>
      <c r="J42" s="20"/>
      <c r="K42" s="20"/>
      <c r="L42" s="24"/>
    </row>
    <row r="43" spans="1:13" ht="18.75">
      <c r="A43" s="9"/>
      <c r="B43" s="10"/>
      <c r="C43" s="10"/>
      <c r="D43" s="10"/>
      <c r="E43" s="20"/>
      <c r="F43" s="20"/>
      <c r="G43" s="20"/>
      <c r="H43" s="20"/>
      <c r="I43" s="20"/>
      <c r="J43" s="20"/>
    </row>
    <row r="44" spans="1:13" ht="18.75">
      <c r="A44" s="9"/>
      <c r="B44" s="10"/>
      <c r="C44" s="10"/>
      <c r="D44" s="10"/>
      <c r="E44" s="20"/>
      <c r="F44" s="20"/>
      <c r="G44" s="20"/>
      <c r="H44" s="20"/>
      <c r="I44" s="20"/>
      <c r="J44" s="20"/>
    </row>
    <row r="45" spans="1:13" ht="18.75">
      <c r="A45" s="9"/>
      <c r="B45" s="10"/>
      <c r="C45" s="10"/>
      <c r="D45" s="10"/>
      <c r="E45" s="20"/>
      <c r="F45" s="20"/>
      <c r="G45" s="20"/>
      <c r="H45" s="20"/>
      <c r="I45" s="20"/>
      <c r="J45" s="20"/>
    </row>
    <row r="46" spans="1:13" ht="18.75">
      <c r="A46" s="9"/>
      <c r="B46" s="10"/>
      <c r="C46" s="10"/>
      <c r="D46" s="10"/>
      <c r="E46" s="20"/>
      <c r="F46" s="20"/>
      <c r="G46" s="20"/>
      <c r="H46" s="20"/>
      <c r="I46" s="20"/>
      <c r="J46" s="20"/>
    </row>
    <row r="47" spans="1:13" ht="18.75">
      <c r="A47" s="9"/>
      <c r="B47" s="10"/>
      <c r="C47" s="10"/>
      <c r="D47" s="10"/>
      <c r="E47" s="20"/>
      <c r="F47" s="20"/>
      <c r="G47" s="20"/>
      <c r="H47" s="20"/>
      <c r="I47" s="20"/>
      <c r="J47" s="20"/>
    </row>
    <row r="48" spans="1:13" ht="18.75">
      <c r="H48" s="20"/>
    </row>
  </sheetData>
  <mergeCells count="37">
    <mergeCell ref="A25:A27"/>
    <mergeCell ref="A28:A29"/>
    <mergeCell ref="A30:A31"/>
    <mergeCell ref="A3:A5"/>
    <mergeCell ref="A6:A8"/>
    <mergeCell ref="A9:A11"/>
    <mergeCell ref="A12:A14"/>
    <mergeCell ref="A15:A17"/>
    <mergeCell ref="A36:A41"/>
    <mergeCell ref="A42:E42"/>
    <mergeCell ref="A1:K1"/>
    <mergeCell ref="K28:K29"/>
    <mergeCell ref="K30:K31"/>
    <mergeCell ref="K18:K20"/>
    <mergeCell ref="K21:K24"/>
    <mergeCell ref="K25:K27"/>
    <mergeCell ref="K15:K17"/>
    <mergeCell ref="K3:K5"/>
    <mergeCell ref="K6:K8"/>
    <mergeCell ref="K9:K11"/>
    <mergeCell ref="K12:K14"/>
    <mergeCell ref="K38:K39"/>
    <mergeCell ref="A18:A20"/>
    <mergeCell ref="A21:A24"/>
    <mergeCell ref="L3:L5"/>
    <mergeCell ref="L6:L8"/>
    <mergeCell ref="L9:L11"/>
    <mergeCell ref="L12:L14"/>
    <mergeCell ref="L15:L17"/>
    <mergeCell ref="L38:L39"/>
    <mergeCell ref="K40:K41"/>
    <mergeCell ref="L40:L41"/>
    <mergeCell ref="L18:L20"/>
    <mergeCell ref="L21:L24"/>
    <mergeCell ref="L25:L27"/>
    <mergeCell ref="L28:L29"/>
    <mergeCell ref="L30:L3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topLeftCell="A17" workbookViewId="0">
      <selection activeCell="M3" sqref="M3:M21"/>
    </sheetView>
  </sheetViews>
  <sheetFormatPr defaultRowHeight="15" outlineLevelRow="1"/>
  <cols>
    <col min="2" max="2" width="35.5703125" customWidth="1"/>
    <col min="3" max="3" width="24.28515625" customWidth="1"/>
    <col min="4" max="4" width="24.140625" customWidth="1"/>
    <col min="5" max="5" width="17.5703125" customWidth="1"/>
    <col min="6" max="6" width="27" customWidth="1"/>
    <col min="7" max="7" width="13.5703125" customWidth="1"/>
    <col min="8" max="8" width="15.7109375" customWidth="1"/>
    <col min="9" max="9" width="19" customWidth="1"/>
    <col min="10" max="10" width="16.28515625" customWidth="1"/>
    <col min="11" max="11" width="14.7109375" customWidth="1"/>
    <col min="12" max="12" width="18" customWidth="1"/>
    <col min="13" max="13" width="28" customWidth="1"/>
  </cols>
  <sheetData>
    <row r="1" spans="1:13" ht="22.5">
      <c r="A1" s="91" t="s">
        <v>135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3" ht="112.5">
      <c r="A2" s="4" t="s">
        <v>0</v>
      </c>
      <c r="B2" s="21" t="s">
        <v>1</v>
      </c>
      <c r="C2" s="21" t="s">
        <v>2</v>
      </c>
      <c r="D2" s="21" t="s">
        <v>3</v>
      </c>
      <c r="E2" s="4" t="s">
        <v>4</v>
      </c>
      <c r="F2" s="69" t="s">
        <v>582</v>
      </c>
      <c r="G2" s="21" t="s">
        <v>5</v>
      </c>
      <c r="H2" s="4" t="s">
        <v>6</v>
      </c>
      <c r="I2" s="4" t="s">
        <v>7</v>
      </c>
      <c r="J2" s="4" t="s">
        <v>11</v>
      </c>
      <c r="K2" s="3" t="s">
        <v>22</v>
      </c>
      <c r="L2" s="4" t="s">
        <v>136</v>
      </c>
      <c r="M2" s="4" t="s">
        <v>422</v>
      </c>
    </row>
    <row r="3" spans="1:13" ht="56.25">
      <c r="A3" s="92">
        <v>1</v>
      </c>
      <c r="B3" s="10" t="s">
        <v>137</v>
      </c>
      <c r="C3" s="8" t="s">
        <v>138</v>
      </c>
      <c r="D3" s="6" t="s">
        <v>9</v>
      </c>
      <c r="E3" s="22">
        <v>2015</v>
      </c>
      <c r="F3" s="70"/>
      <c r="G3" s="22">
        <v>291.17</v>
      </c>
      <c r="H3" s="22">
        <v>13</v>
      </c>
      <c r="I3" s="22">
        <f t="shared" ref="I3:I16" si="0">H3*G3</f>
        <v>3785.21</v>
      </c>
      <c r="J3" s="22" t="s">
        <v>139</v>
      </c>
      <c r="K3" s="22">
        <v>19</v>
      </c>
      <c r="L3" s="22">
        <f>H3-K3</f>
        <v>-6</v>
      </c>
      <c r="M3" s="83"/>
    </row>
    <row r="4" spans="1:13" ht="56.25" hidden="1" outlineLevel="1">
      <c r="A4" s="92"/>
      <c r="B4" s="10" t="s">
        <v>140</v>
      </c>
      <c r="C4" s="8" t="s">
        <v>138</v>
      </c>
      <c r="D4" s="6" t="s">
        <v>9</v>
      </c>
      <c r="E4" s="22">
        <v>2015</v>
      </c>
      <c r="F4" s="70"/>
      <c r="G4" s="22">
        <v>291.17</v>
      </c>
      <c r="H4" s="22">
        <v>13</v>
      </c>
      <c r="I4" s="22">
        <f t="shared" si="0"/>
        <v>3785.21</v>
      </c>
      <c r="J4" s="22" t="s">
        <v>141</v>
      </c>
      <c r="K4" s="52">
        <v>19</v>
      </c>
      <c r="L4" s="22">
        <f>H4-K4</f>
        <v>-6</v>
      </c>
      <c r="M4" s="83"/>
    </row>
    <row r="5" spans="1:13" ht="56.25" collapsed="1">
      <c r="A5" s="9">
        <v>2</v>
      </c>
      <c r="B5" s="58" t="s">
        <v>142</v>
      </c>
      <c r="C5" s="8" t="s">
        <v>445</v>
      </c>
      <c r="D5" s="51" t="s">
        <v>180</v>
      </c>
      <c r="E5" s="56">
        <v>2017</v>
      </c>
      <c r="F5" s="70"/>
      <c r="G5" s="56">
        <v>380</v>
      </c>
      <c r="H5" s="56">
        <v>18</v>
      </c>
      <c r="I5" s="59">
        <f t="shared" si="0"/>
        <v>6840</v>
      </c>
      <c r="J5" s="56" t="s">
        <v>432</v>
      </c>
      <c r="K5" s="56">
        <v>19</v>
      </c>
      <c r="L5" s="56">
        <f>H5-K5</f>
        <v>-1</v>
      </c>
      <c r="M5" s="83"/>
    </row>
    <row r="6" spans="1:13" ht="37.5">
      <c r="A6" s="9">
        <v>3</v>
      </c>
      <c r="B6" s="10" t="s">
        <v>145</v>
      </c>
      <c r="C6" s="8" t="s">
        <v>146</v>
      </c>
      <c r="D6" s="6" t="s">
        <v>9</v>
      </c>
      <c r="E6" s="22">
        <v>2015</v>
      </c>
      <c r="F6" s="70"/>
      <c r="G6" s="22">
        <v>287.20999999999998</v>
      </c>
      <c r="H6" s="22">
        <v>13</v>
      </c>
      <c r="I6" s="22">
        <f t="shared" si="0"/>
        <v>3733.7299999999996</v>
      </c>
      <c r="J6" s="22" t="s">
        <v>147</v>
      </c>
      <c r="K6" s="52">
        <v>19</v>
      </c>
      <c r="L6" s="22">
        <f>H6-K6</f>
        <v>-6</v>
      </c>
      <c r="M6" s="83"/>
    </row>
    <row r="7" spans="1:13" ht="37.5">
      <c r="A7" s="9">
        <v>4</v>
      </c>
      <c r="B7" s="17" t="s">
        <v>148</v>
      </c>
      <c r="C7" s="17" t="s">
        <v>149</v>
      </c>
      <c r="D7" s="6" t="s">
        <v>144</v>
      </c>
      <c r="E7" s="22">
        <v>2015</v>
      </c>
      <c r="F7" s="70"/>
      <c r="G7" s="22">
        <v>300</v>
      </c>
      <c r="H7" s="22">
        <v>10</v>
      </c>
      <c r="I7" s="22">
        <f t="shared" si="0"/>
        <v>3000</v>
      </c>
      <c r="J7" s="22" t="s">
        <v>150</v>
      </c>
      <c r="K7" s="52">
        <v>19</v>
      </c>
      <c r="L7" s="22">
        <f>H7-K7</f>
        <v>-9</v>
      </c>
      <c r="M7" s="83"/>
    </row>
    <row r="8" spans="1:13" ht="56.25">
      <c r="A8" s="92">
        <v>5</v>
      </c>
      <c r="B8" s="17" t="s">
        <v>151</v>
      </c>
      <c r="C8" s="17" t="s">
        <v>152</v>
      </c>
      <c r="D8" s="6" t="s">
        <v>122</v>
      </c>
      <c r="E8" s="22">
        <v>2013</v>
      </c>
      <c r="F8" s="70"/>
      <c r="G8" s="22">
        <v>308</v>
      </c>
      <c r="H8" s="22">
        <v>2</v>
      </c>
      <c r="I8" s="22">
        <f t="shared" si="0"/>
        <v>616</v>
      </c>
      <c r="J8" s="22" t="s">
        <v>153</v>
      </c>
      <c r="K8" s="95">
        <v>19</v>
      </c>
      <c r="L8" s="95">
        <f>H8+H9+H10+H11-K8</f>
        <v>15</v>
      </c>
      <c r="M8" s="83"/>
    </row>
    <row r="9" spans="1:13" ht="56.25" outlineLevel="1">
      <c r="A9" s="92"/>
      <c r="B9" s="17" t="s">
        <v>151</v>
      </c>
      <c r="C9" s="17" t="s">
        <v>152</v>
      </c>
      <c r="D9" s="6" t="s">
        <v>122</v>
      </c>
      <c r="E9" s="22">
        <v>2014</v>
      </c>
      <c r="F9" s="70"/>
      <c r="G9" s="22">
        <v>308</v>
      </c>
      <c r="H9" s="22">
        <v>17</v>
      </c>
      <c r="I9" s="22">
        <f t="shared" si="0"/>
        <v>5236</v>
      </c>
      <c r="J9" s="22" t="s">
        <v>154</v>
      </c>
      <c r="K9" s="95"/>
      <c r="L9" s="95"/>
      <c r="M9" s="83"/>
    </row>
    <row r="10" spans="1:13" ht="56.25" outlineLevel="1">
      <c r="A10" s="92"/>
      <c r="B10" s="17" t="s">
        <v>151</v>
      </c>
      <c r="C10" s="17" t="s">
        <v>152</v>
      </c>
      <c r="D10" s="6" t="s">
        <v>122</v>
      </c>
      <c r="E10" s="22">
        <v>2015</v>
      </c>
      <c r="F10" s="70"/>
      <c r="G10" s="22">
        <v>308</v>
      </c>
      <c r="H10" s="22">
        <v>10</v>
      </c>
      <c r="I10" s="22">
        <f t="shared" si="0"/>
        <v>3080</v>
      </c>
      <c r="J10" s="22" t="s">
        <v>155</v>
      </c>
      <c r="K10" s="95"/>
      <c r="L10" s="95"/>
      <c r="M10" s="83"/>
    </row>
    <row r="11" spans="1:13" ht="56.25" outlineLevel="1">
      <c r="A11" s="92"/>
      <c r="B11" s="17" t="s">
        <v>151</v>
      </c>
      <c r="C11" s="17" t="s">
        <v>152</v>
      </c>
      <c r="D11" s="6" t="s">
        <v>122</v>
      </c>
      <c r="E11" s="22">
        <v>2016</v>
      </c>
      <c r="F11" s="70"/>
      <c r="G11" s="22">
        <v>364</v>
      </c>
      <c r="H11" s="22">
        <v>5</v>
      </c>
      <c r="I11" s="22">
        <f t="shared" si="0"/>
        <v>1820</v>
      </c>
      <c r="J11" s="22" t="s">
        <v>156</v>
      </c>
      <c r="K11" s="95"/>
      <c r="L11" s="95"/>
      <c r="M11" s="80" t="s">
        <v>618</v>
      </c>
    </row>
    <row r="12" spans="1:13" ht="47.25">
      <c r="A12" s="92">
        <v>6</v>
      </c>
      <c r="B12" s="6" t="s">
        <v>157</v>
      </c>
      <c r="C12" s="6" t="s">
        <v>158</v>
      </c>
      <c r="D12" s="6" t="s">
        <v>159</v>
      </c>
      <c r="E12" s="22">
        <v>2007</v>
      </c>
      <c r="F12" s="70"/>
      <c r="G12" s="22">
        <v>106</v>
      </c>
      <c r="H12" s="22">
        <v>9</v>
      </c>
      <c r="I12" s="22">
        <f t="shared" si="0"/>
        <v>954</v>
      </c>
      <c r="J12" s="22" t="s">
        <v>161</v>
      </c>
      <c r="K12" s="95">
        <v>19</v>
      </c>
      <c r="L12" s="95">
        <f>H12+H13+H14-K12</f>
        <v>-4</v>
      </c>
      <c r="M12" s="80" t="s">
        <v>609</v>
      </c>
    </row>
    <row r="13" spans="1:13" ht="18.75" outlineLevel="1">
      <c r="A13" s="92"/>
      <c r="B13" s="6" t="s">
        <v>157</v>
      </c>
      <c r="C13" s="6" t="s">
        <v>158</v>
      </c>
      <c r="D13" s="6" t="s">
        <v>159</v>
      </c>
      <c r="E13" s="22">
        <v>2008</v>
      </c>
      <c r="F13" s="70"/>
      <c r="G13" s="22">
        <v>106</v>
      </c>
      <c r="H13" s="22">
        <v>4</v>
      </c>
      <c r="I13" s="22">
        <f t="shared" si="0"/>
        <v>424</v>
      </c>
      <c r="J13" s="22" t="s">
        <v>162</v>
      </c>
      <c r="K13" s="95"/>
      <c r="L13" s="95"/>
      <c r="M13" s="85"/>
    </row>
    <row r="14" spans="1:13" ht="18.75" outlineLevel="1">
      <c r="A14" s="92"/>
      <c r="B14" s="6" t="s">
        <v>160</v>
      </c>
      <c r="C14" s="6" t="s">
        <v>158</v>
      </c>
      <c r="D14" s="6" t="s">
        <v>159</v>
      </c>
      <c r="E14" s="22">
        <v>2010</v>
      </c>
      <c r="F14" s="70"/>
      <c r="G14" s="22">
        <v>106</v>
      </c>
      <c r="H14" s="22">
        <v>2</v>
      </c>
      <c r="I14" s="22">
        <f t="shared" si="0"/>
        <v>212</v>
      </c>
      <c r="J14" s="22" t="s">
        <v>163</v>
      </c>
      <c r="K14" s="95"/>
      <c r="L14" s="95"/>
      <c r="M14" s="85"/>
    </row>
    <row r="15" spans="1:13" ht="37.5">
      <c r="A15" s="92">
        <v>7</v>
      </c>
      <c r="B15" s="8" t="s">
        <v>446</v>
      </c>
      <c r="C15" s="8" t="s">
        <v>165</v>
      </c>
      <c r="D15" s="6" t="s">
        <v>66</v>
      </c>
      <c r="E15" s="22">
        <v>2012</v>
      </c>
      <c r="F15" s="70"/>
      <c r="G15" s="22">
        <v>220.41</v>
      </c>
      <c r="H15" s="22">
        <v>10</v>
      </c>
      <c r="I15" s="22">
        <f t="shared" si="0"/>
        <v>2204.1</v>
      </c>
      <c r="J15" s="22" t="s">
        <v>167</v>
      </c>
      <c r="K15" s="22">
        <v>12</v>
      </c>
      <c r="L15" s="22">
        <f>H15-K15</f>
        <v>-2</v>
      </c>
      <c r="M15" s="83"/>
    </row>
    <row r="16" spans="1:13" ht="56.25" hidden="1" outlineLevel="1">
      <c r="A16" s="92"/>
      <c r="B16" s="27" t="s">
        <v>447</v>
      </c>
      <c r="C16" s="17" t="s">
        <v>164</v>
      </c>
      <c r="D16" s="6" t="s">
        <v>66</v>
      </c>
      <c r="E16" s="22">
        <v>2013</v>
      </c>
      <c r="F16" s="70"/>
      <c r="G16" s="22">
        <v>252.8</v>
      </c>
      <c r="H16" s="22">
        <v>12</v>
      </c>
      <c r="I16" s="22">
        <f t="shared" si="0"/>
        <v>3033.6000000000004</v>
      </c>
      <c r="J16" s="22" t="s">
        <v>166</v>
      </c>
      <c r="K16" s="22">
        <v>7</v>
      </c>
      <c r="L16" s="22">
        <f>H16-K16</f>
        <v>5</v>
      </c>
      <c r="M16" s="83"/>
    </row>
    <row r="17" spans="1:13" ht="37.5" collapsed="1">
      <c r="A17" s="92">
        <v>8</v>
      </c>
      <c r="B17" s="17" t="s">
        <v>168</v>
      </c>
      <c r="C17" s="17" t="s">
        <v>169</v>
      </c>
      <c r="D17" s="6" t="s">
        <v>122</v>
      </c>
      <c r="E17" s="22">
        <v>2013</v>
      </c>
      <c r="F17" s="70"/>
      <c r="G17" s="22">
        <v>203</v>
      </c>
      <c r="H17" s="22">
        <v>22</v>
      </c>
      <c r="I17" s="22">
        <f t="shared" ref="I17:I18" si="1">H17*G17</f>
        <v>4466</v>
      </c>
      <c r="J17" s="30" t="s">
        <v>177</v>
      </c>
      <c r="K17" s="95">
        <v>19</v>
      </c>
      <c r="L17" s="95">
        <f>H17+H18-K17</f>
        <v>5</v>
      </c>
      <c r="M17" s="80" t="s">
        <v>608</v>
      </c>
    </row>
    <row r="18" spans="1:13" ht="37.5" outlineLevel="1">
      <c r="A18" s="92"/>
      <c r="B18" s="17" t="s">
        <v>168</v>
      </c>
      <c r="C18" s="8" t="s">
        <v>169</v>
      </c>
      <c r="D18" s="6" t="s">
        <v>122</v>
      </c>
      <c r="E18" s="22">
        <v>2015</v>
      </c>
      <c r="F18" s="70"/>
      <c r="G18" s="22">
        <v>325</v>
      </c>
      <c r="H18" s="22">
        <v>2</v>
      </c>
      <c r="I18" s="22">
        <f t="shared" si="1"/>
        <v>650</v>
      </c>
      <c r="J18" s="22" t="s">
        <v>170</v>
      </c>
      <c r="K18" s="95"/>
      <c r="L18" s="95"/>
      <c r="M18" s="83"/>
    </row>
    <row r="19" spans="1:13" ht="37.5">
      <c r="A19" s="9">
        <v>9</v>
      </c>
      <c r="B19" s="10" t="s">
        <v>171</v>
      </c>
      <c r="C19" s="8" t="s">
        <v>172</v>
      </c>
      <c r="D19" s="6" t="s">
        <v>9</v>
      </c>
      <c r="E19" s="22">
        <v>2015</v>
      </c>
      <c r="F19" s="70"/>
      <c r="G19" s="22">
        <v>376.53</v>
      </c>
      <c r="H19" s="22">
        <v>13</v>
      </c>
      <c r="I19" s="22">
        <f>H19*G19</f>
        <v>4894.8899999999994</v>
      </c>
      <c r="J19" s="22" t="s">
        <v>173</v>
      </c>
      <c r="K19" s="22">
        <v>19</v>
      </c>
      <c r="L19" s="22">
        <f>H19-K19</f>
        <v>-6</v>
      </c>
      <c r="M19" s="83"/>
    </row>
    <row r="20" spans="1:13" ht="18.75">
      <c r="A20" s="22">
        <v>10</v>
      </c>
      <c r="B20" s="6" t="s">
        <v>400</v>
      </c>
      <c r="C20" s="6" t="s">
        <v>174</v>
      </c>
      <c r="D20" s="6" t="s">
        <v>66</v>
      </c>
      <c r="E20" s="22">
        <v>2013</v>
      </c>
      <c r="F20" s="70"/>
      <c r="G20" s="22">
        <v>168.08</v>
      </c>
      <c r="H20" s="22">
        <v>25</v>
      </c>
      <c r="I20" s="22">
        <f>H20*G20</f>
        <v>4202</v>
      </c>
      <c r="J20" s="22" t="s">
        <v>175</v>
      </c>
      <c r="K20" s="22">
        <v>19</v>
      </c>
      <c r="L20" s="22">
        <f>H20-K20</f>
        <v>6</v>
      </c>
      <c r="M20" s="83"/>
    </row>
    <row r="21" spans="1:13" ht="56.25">
      <c r="A21" s="9">
        <v>11</v>
      </c>
      <c r="B21" s="10" t="s">
        <v>70</v>
      </c>
      <c r="C21" s="8" t="s">
        <v>405</v>
      </c>
      <c r="D21" s="6" t="s">
        <v>9</v>
      </c>
      <c r="E21" s="48">
        <v>2017</v>
      </c>
      <c r="F21" s="70"/>
      <c r="G21" s="48">
        <v>485.21</v>
      </c>
      <c r="H21" s="48">
        <v>12</v>
      </c>
      <c r="I21" s="48">
        <f>H21*G21</f>
        <v>5822.5199999999995</v>
      </c>
      <c r="J21" s="48" t="s">
        <v>406</v>
      </c>
      <c r="K21" s="48">
        <v>19</v>
      </c>
      <c r="L21" s="48">
        <f>H21-K21</f>
        <v>-7</v>
      </c>
      <c r="M21" s="83"/>
    </row>
    <row r="22" spans="1:13" ht="22.5">
      <c r="A22" s="90" t="s">
        <v>99</v>
      </c>
      <c r="B22" s="90"/>
      <c r="C22" s="90"/>
      <c r="D22" s="90"/>
      <c r="E22" s="90"/>
      <c r="F22" s="71">
        <f>SUM(F3:F21)</f>
        <v>0</v>
      </c>
      <c r="G22" s="67"/>
      <c r="H22" s="21">
        <f>SUM(H3:H21)</f>
        <v>212</v>
      </c>
      <c r="I22" s="21">
        <f>SUM(I3:I21)</f>
        <v>58759.259999999995</v>
      </c>
      <c r="J22" s="22"/>
      <c r="K22" s="22"/>
      <c r="L22" s="22"/>
    </row>
    <row r="23" spans="1:13" ht="18.75">
      <c r="A23" s="22"/>
      <c r="B23" s="6"/>
      <c r="C23" s="6"/>
      <c r="D23" s="6"/>
      <c r="E23" s="22"/>
      <c r="F23" s="22"/>
      <c r="G23" s="22"/>
      <c r="H23" s="22"/>
      <c r="I23" s="22"/>
      <c r="J23" s="22"/>
      <c r="K23" s="22"/>
    </row>
    <row r="24" spans="1:13" ht="18.75">
      <c r="A24" s="22"/>
      <c r="B24" s="6"/>
      <c r="C24" s="6"/>
      <c r="D24" s="6"/>
      <c r="E24" s="22"/>
      <c r="F24" s="22"/>
      <c r="G24" s="22"/>
      <c r="H24" s="26"/>
      <c r="I24" s="22"/>
      <c r="J24" s="22"/>
      <c r="K24" s="22"/>
    </row>
    <row r="25" spans="1:13" ht="18.75">
      <c r="A25" s="22"/>
      <c r="B25" s="6"/>
      <c r="C25" s="6"/>
      <c r="D25" s="6"/>
      <c r="E25" s="22"/>
      <c r="F25" s="22"/>
      <c r="G25" s="22"/>
      <c r="H25" s="26"/>
      <c r="I25" s="22"/>
      <c r="J25" s="22"/>
      <c r="K25" s="22"/>
    </row>
    <row r="26" spans="1:13" ht="18.75">
      <c r="A26" s="22"/>
      <c r="B26" s="6"/>
      <c r="C26" s="6"/>
      <c r="D26" s="6"/>
      <c r="E26" s="22"/>
      <c r="F26" s="22"/>
      <c r="G26" s="22"/>
      <c r="H26" s="26"/>
      <c r="I26" s="22"/>
      <c r="J26" s="22"/>
      <c r="K26" s="22"/>
    </row>
    <row r="27" spans="1:13" ht="18.75">
      <c r="A27" s="22"/>
      <c r="B27" s="6"/>
      <c r="C27" s="6"/>
      <c r="D27" s="6"/>
      <c r="E27" s="22"/>
      <c r="F27" s="22"/>
      <c r="G27" s="22"/>
      <c r="H27" s="26"/>
      <c r="I27" s="22"/>
      <c r="J27" s="22"/>
      <c r="K27" s="22"/>
    </row>
    <row r="28" spans="1:13" ht="18.75">
      <c r="A28" s="22"/>
      <c r="B28" s="6"/>
      <c r="C28" s="6"/>
      <c r="D28" s="6"/>
      <c r="E28" s="22"/>
      <c r="F28" s="22"/>
      <c r="G28" s="22"/>
      <c r="H28" s="26"/>
      <c r="I28" s="22"/>
      <c r="J28" s="22"/>
      <c r="K28" s="22"/>
    </row>
    <row r="29" spans="1:13" ht="18.75">
      <c r="A29" s="22"/>
      <c r="B29" s="6"/>
      <c r="C29" s="6"/>
      <c r="D29" s="6"/>
      <c r="E29" s="22"/>
      <c r="F29" s="22"/>
      <c r="G29" s="22"/>
      <c r="H29" s="26"/>
      <c r="I29" s="22"/>
      <c r="J29" s="22"/>
      <c r="K29" s="22"/>
    </row>
    <row r="30" spans="1:13" ht="18.75">
      <c r="A30" s="22"/>
      <c r="B30" s="6"/>
      <c r="C30" s="6"/>
      <c r="D30" s="6"/>
      <c r="E30" s="22"/>
      <c r="F30" s="22"/>
      <c r="G30" s="22"/>
      <c r="H30" s="26"/>
      <c r="I30" s="22"/>
      <c r="J30" s="22"/>
      <c r="K30" s="22"/>
    </row>
    <row r="31" spans="1:13" ht="18.75">
      <c r="A31" s="22"/>
      <c r="B31" s="6"/>
      <c r="C31" s="6"/>
      <c r="D31" s="6"/>
      <c r="E31" s="22"/>
      <c r="F31" s="22"/>
      <c r="G31" s="22"/>
      <c r="H31" s="26"/>
      <c r="I31" s="22"/>
      <c r="J31" s="22"/>
      <c r="K31" s="22"/>
    </row>
    <row r="32" spans="1:13" ht="18.75">
      <c r="A32" s="22"/>
      <c r="B32" s="6"/>
      <c r="C32" s="6"/>
      <c r="D32" s="6"/>
      <c r="E32" s="22"/>
      <c r="F32" s="22"/>
      <c r="G32" s="22"/>
      <c r="H32" s="26"/>
      <c r="I32" s="22"/>
      <c r="J32" s="22"/>
      <c r="K32" s="22"/>
    </row>
    <row r="33" spans="1:11" ht="18.75">
      <c r="A33" s="22"/>
      <c r="B33" s="6"/>
      <c r="C33" s="6"/>
      <c r="D33" s="6"/>
      <c r="E33" s="22"/>
      <c r="F33" s="22"/>
      <c r="G33" s="22"/>
      <c r="H33" s="26"/>
      <c r="I33" s="22"/>
      <c r="J33" s="22"/>
      <c r="K33" s="22"/>
    </row>
    <row r="34" spans="1:11" ht="18.75">
      <c r="A34" s="22"/>
      <c r="B34" s="6"/>
      <c r="C34" s="6"/>
      <c r="D34" s="6"/>
      <c r="E34" s="22"/>
      <c r="F34" s="22"/>
      <c r="G34" s="22"/>
      <c r="H34" s="26"/>
      <c r="I34" s="22"/>
      <c r="J34" s="22"/>
      <c r="K34" s="22"/>
    </row>
    <row r="35" spans="1:11" ht="18.75">
      <c r="A35" s="22"/>
      <c r="B35" s="6"/>
      <c r="C35" s="6"/>
      <c r="D35" s="6"/>
      <c r="E35" s="22"/>
      <c r="F35" s="22"/>
      <c r="G35" s="22"/>
      <c r="H35" s="26"/>
      <c r="I35" s="22"/>
      <c r="J35" s="22"/>
      <c r="K35" s="22"/>
    </row>
    <row r="36" spans="1:11" ht="18.75">
      <c r="A36" s="22"/>
      <c r="B36" s="6"/>
      <c r="C36" s="6"/>
      <c r="D36" s="6"/>
      <c r="E36" s="22"/>
      <c r="F36" s="22"/>
      <c r="G36" s="22"/>
      <c r="H36" s="26"/>
      <c r="I36" s="22"/>
      <c r="J36" s="22"/>
      <c r="K36" s="22"/>
    </row>
    <row r="37" spans="1:11" ht="18.75">
      <c r="A37" s="22"/>
      <c r="B37" s="6"/>
      <c r="C37" s="6"/>
      <c r="D37" s="6"/>
      <c r="E37" s="22"/>
      <c r="F37" s="22"/>
      <c r="G37" s="22"/>
      <c r="H37" s="26"/>
      <c r="I37" s="22"/>
      <c r="J37" s="22"/>
      <c r="K37" s="22"/>
    </row>
    <row r="38" spans="1:11" ht="18.75">
      <c r="A38" s="22"/>
      <c r="B38" s="6"/>
      <c r="C38" s="6"/>
      <c r="D38" s="6"/>
      <c r="E38" s="22"/>
      <c r="F38" s="22"/>
      <c r="G38" s="22"/>
      <c r="H38" s="26"/>
      <c r="I38" s="22"/>
      <c r="J38" s="22"/>
      <c r="K38" s="22"/>
    </row>
    <row r="39" spans="1:11" ht="18.75">
      <c r="A39" s="22"/>
      <c r="B39" s="6"/>
      <c r="C39" s="6"/>
      <c r="D39" s="6"/>
      <c r="E39" s="22"/>
      <c r="F39" s="22"/>
      <c r="G39" s="22"/>
      <c r="H39" s="26"/>
      <c r="I39" s="22"/>
      <c r="J39" s="22"/>
      <c r="K39" s="22"/>
    </row>
    <row r="40" spans="1:11" ht="18.75">
      <c r="A40" s="22"/>
      <c r="B40" s="6"/>
      <c r="C40" s="6"/>
      <c r="D40" s="6"/>
      <c r="E40" s="22"/>
      <c r="F40" s="22"/>
      <c r="G40" s="22"/>
      <c r="H40" s="26"/>
      <c r="I40" s="22"/>
      <c r="J40" s="22"/>
      <c r="K40" s="22"/>
    </row>
    <row r="41" spans="1:11" ht="18.75">
      <c r="A41" s="22"/>
      <c r="B41" s="6"/>
      <c r="C41" s="6"/>
      <c r="D41" s="6"/>
      <c r="E41" s="22"/>
      <c r="F41" s="22"/>
      <c r="G41" s="22"/>
      <c r="H41" s="26"/>
      <c r="I41" s="22"/>
      <c r="J41" s="22"/>
      <c r="K41" s="22"/>
    </row>
    <row r="42" spans="1:11" ht="18.75">
      <c r="A42" s="22"/>
      <c r="B42" s="6"/>
      <c r="C42" s="6"/>
      <c r="D42" s="6"/>
      <c r="E42" s="22"/>
      <c r="F42" s="22"/>
      <c r="G42" s="22"/>
      <c r="H42" s="26"/>
      <c r="I42" s="22"/>
      <c r="J42" s="22"/>
      <c r="K42" s="22"/>
    </row>
    <row r="43" spans="1:11" ht="18.75">
      <c r="A43" s="22"/>
      <c r="B43" s="6"/>
      <c r="C43" s="6"/>
      <c r="D43" s="6"/>
      <c r="E43" s="22"/>
      <c r="F43" s="22"/>
      <c r="G43" s="22"/>
      <c r="H43" s="26"/>
      <c r="I43" s="22"/>
      <c r="J43" s="22"/>
      <c r="K43" s="22"/>
    </row>
    <row r="44" spans="1:11" ht="18.75">
      <c r="A44" s="22"/>
      <c r="B44" s="6"/>
      <c r="C44" s="6"/>
      <c r="D44" s="6"/>
      <c r="E44" s="22"/>
      <c r="F44" s="22"/>
      <c r="G44" s="22"/>
      <c r="H44" s="26"/>
      <c r="I44" s="22"/>
      <c r="J44" s="22"/>
      <c r="K44" s="22"/>
    </row>
    <row r="45" spans="1:11" ht="18.75">
      <c r="A45" s="22"/>
      <c r="B45" s="6"/>
      <c r="C45" s="6"/>
      <c r="D45" s="6"/>
      <c r="E45" s="22"/>
      <c r="F45" s="22"/>
      <c r="G45" s="22"/>
      <c r="H45" s="26"/>
      <c r="I45" s="22"/>
      <c r="J45" s="22"/>
      <c r="K45" s="22"/>
    </row>
    <row r="46" spans="1:11" ht="18.75">
      <c r="A46" s="22"/>
      <c r="B46" s="6"/>
      <c r="C46" s="6"/>
      <c r="D46" s="6"/>
      <c r="E46" s="22"/>
      <c r="F46" s="22"/>
      <c r="G46" s="22"/>
      <c r="H46" s="26"/>
      <c r="I46" s="22"/>
      <c r="J46" s="22"/>
      <c r="K46" s="22"/>
    </row>
    <row r="47" spans="1:11" ht="18.75">
      <c r="A47" s="22"/>
      <c r="B47" s="6"/>
      <c r="C47" s="6"/>
      <c r="D47" s="6"/>
      <c r="E47" s="22"/>
      <c r="F47" s="22"/>
      <c r="G47" s="22"/>
      <c r="H47" s="26"/>
      <c r="I47" s="22"/>
      <c r="J47" s="22"/>
      <c r="K47" s="22"/>
    </row>
  </sheetData>
  <mergeCells count="13">
    <mergeCell ref="A22:E22"/>
    <mergeCell ref="A3:A4"/>
    <mergeCell ref="A8:A11"/>
    <mergeCell ref="A12:A14"/>
    <mergeCell ref="A15:A16"/>
    <mergeCell ref="A17:A18"/>
    <mergeCell ref="A1:K1"/>
    <mergeCell ref="L17:L18"/>
    <mergeCell ref="K17:K18"/>
    <mergeCell ref="K8:K11"/>
    <mergeCell ref="L8:L11"/>
    <mergeCell ref="K12:K14"/>
    <mergeCell ref="L12:L1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M3" sqref="M3:M28"/>
    </sheetView>
  </sheetViews>
  <sheetFormatPr defaultRowHeight="15" outlineLevelRow="1"/>
  <cols>
    <col min="2" max="2" width="36.5703125" customWidth="1"/>
    <col min="3" max="3" width="23.42578125" customWidth="1"/>
    <col min="4" max="4" width="24.7109375" customWidth="1"/>
    <col min="5" max="5" width="16.140625" customWidth="1"/>
    <col min="6" max="6" width="25.140625" customWidth="1"/>
    <col min="7" max="7" width="14.140625" customWidth="1"/>
    <col min="8" max="8" width="17.85546875" customWidth="1"/>
    <col min="9" max="9" width="18.7109375" customWidth="1"/>
    <col min="10" max="10" width="13.7109375" customWidth="1"/>
    <col min="11" max="11" width="14.42578125" customWidth="1"/>
    <col min="12" max="12" width="18.140625" customWidth="1"/>
    <col min="13" max="13" width="28.42578125" customWidth="1"/>
  </cols>
  <sheetData>
    <row r="1" spans="1:13" ht="22.5">
      <c r="A1" s="91" t="s">
        <v>176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3" ht="112.5">
      <c r="A2" s="4" t="s">
        <v>0</v>
      </c>
      <c r="B2" s="25" t="s">
        <v>1</v>
      </c>
      <c r="C2" s="25" t="s">
        <v>2</v>
      </c>
      <c r="D2" s="25" t="s">
        <v>3</v>
      </c>
      <c r="E2" s="4" t="s">
        <v>4</v>
      </c>
      <c r="F2" s="69" t="s">
        <v>582</v>
      </c>
      <c r="G2" s="25" t="s">
        <v>5</v>
      </c>
      <c r="H2" s="4" t="s">
        <v>6</v>
      </c>
      <c r="I2" s="4" t="s">
        <v>7</v>
      </c>
      <c r="J2" s="4" t="s">
        <v>11</v>
      </c>
      <c r="K2" s="3" t="s">
        <v>22</v>
      </c>
      <c r="L2" s="4" t="s">
        <v>136</v>
      </c>
      <c r="M2" s="4" t="s">
        <v>422</v>
      </c>
    </row>
    <row r="3" spans="1:13" ht="47.25">
      <c r="A3" s="92">
        <v>1</v>
      </c>
      <c r="B3" s="10" t="s">
        <v>137</v>
      </c>
      <c r="C3" s="8" t="s">
        <v>178</v>
      </c>
      <c r="D3" s="6" t="s">
        <v>9</v>
      </c>
      <c r="E3" s="26">
        <v>2014</v>
      </c>
      <c r="F3" s="70"/>
      <c r="G3" s="26">
        <v>520.38</v>
      </c>
      <c r="H3" s="26">
        <v>15</v>
      </c>
      <c r="I3" s="26">
        <f t="shared" ref="I3:I28" si="0">H3*G3</f>
        <v>7805.7</v>
      </c>
      <c r="J3" s="26" t="s">
        <v>179</v>
      </c>
      <c r="K3" s="95">
        <v>16</v>
      </c>
      <c r="L3" s="95">
        <f>H3+H4+H5-K3</f>
        <v>7</v>
      </c>
      <c r="M3" s="80" t="s">
        <v>621</v>
      </c>
    </row>
    <row r="4" spans="1:13" ht="37.5" hidden="1" outlineLevel="1">
      <c r="A4" s="92"/>
      <c r="B4" s="10" t="s">
        <v>137</v>
      </c>
      <c r="C4" s="8" t="s">
        <v>178</v>
      </c>
      <c r="D4" s="6" t="s">
        <v>9</v>
      </c>
      <c r="E4" s="26">
        <v>2015</v>
      </c>
      <c r="F4" s="70"/>
      <c r="G4" s="26">
        <v>520.38</v>
      </c>
      <c r="H4" s="26">
        <v>1</v>
      </c>
      <c r="I4" s="26">
        <f t="shared" si="0"/>
        <v>520.38</v>
      </c>
      <c r="J4" s="26">
        <v>1252</v>
      </c>
      <c r="K4" s="95"/>
      <c r="L4" s="95"/>
      <c r="M4" s="83"/>
    </row>
    <row r="5" spans="1:13" ht="37.5" hidden="1" outlineLevel="1">
      <c r="A5" s="92"/>
      <c r="B5" s="10" t="s">
        <v>137</v>
      </c>
      <c r="C5" s="8" t="s">
        <v>178</v>
      </c>
      <c r="D5" s="6" t="s">
        <v>9</v>
      </c>
      <c r="E5" s="26">
        <v>2016</v>
      </c>
      <c r="F5" s="70"/>
      <c r="G5" s="26">
        <v>520.38</v>
      </c>
      <c r="H5" s="26">
        <v>7</v>
      </c>
      <c r="I5" s="26">
        <f t="shared" si="0"/>
        <v>3642.66</v>
      </c>
      <c r="J5" s="32" t="s">
        <v>190</v>
      </c>
      <c r="K5" s="95"/>
      <c r="L5" s="95"/>
      <c r="M5" s="83"/>
    </row>
    <row r="6" spans="1:13" ht="47.25" collapsed="1">
      <c r="A6" s="92">
        <v>2</v>
      </c>
      <c r="B6" s="10" t="s">
        <v>140</v>
      </c>
      <c r="C6" s="8" t="s">
        <v>178</v>
      </c>
      <c r="D6" s="6" t="s">
        <v>9</v>
      </c>
      <c r="E6" s="26">
        <v>2014</v>
      </c>
      <c r="F6" s="70"/>
      <c r="G6" s="26">
        <v>520.38</v>
      </c>
      <c r="H6" s="26">
        <v>16</v>
      </c>
      <c r="I6" s="26">
        <f t="shared" si="0"/>
        <v>8326.08</v>
      </c>
      <c r="J6" s="32" t="s">
        <v>191</v>
      </c>
      <c r="K6" s="95">
        <v>16</v>
      </c>
      <c r="L6" s="95">
        <f>H6+H7+H8-K6</f>
        <v>8</v>
      </c>
      <c r="M6" s="80" t="s">
        <v>623</v>
      </c>
    </row>
    <row r="7" spans="1:13" ht="37.5" outlineLevel="1">
      <c r="A7" s="92"/>
      <c r="B7" s="10" t="s">
        <v>140</v>
      </c>
      <c r="C7" s="8" t="s">
        <v>178</v>
      </c>
      <c r="D7" s="6" t="s">
        <v>9</v>
      </c>
      <c r="E7" s="26">
        <v>2015</v>
      </c>
      <c r="F7" s="70"/>
      <c r="G7" s="26">
        <v>520.38</v>
      </c>
      <c r="H7" s="26">
        <v>1</v>
      </c>
      <c r="I7" s="26">
        <f t="shared" si="0"/>
        <v>520.38</v>
      </c>
      <c r="J7" s="26">
        <v>1276</v>
      </c>
      <c r="K7" s="95"/>
      <c r="L7" s="95"/>
      <c r="M7" s="83"/>
    </row>
    <row r="8" spans="1:13" ht="37.5" outlineLevel="1">
      <c r="A8" s="92"/>
      <c r="B8" s="10" t="s">
        <v>140</v>
      </c>
      <c r="C8" s="8" t="s">
        <v>178</v>
      </c>
      <c r="D8" s="6" t="s">
        <v>9</v>
      </c>
      <c r="E8" s="26">
        <v>2016</v>
      </c>
      <c r="F8" s="70"/>
      <c r="G8" s="26">
        <v>520.38</v>
      </c>
      <c r="H8" s="26">
        <v>7</v>
      </c>
      <c r="I8" s="26">
        <f t="shared" si="0"/>
        <v>3642.66</v>
      </c>
      <c r="J8" s="32" t="s">
        <v>192</v>
      </c>
      <c r="K8" s="95"/>
      <c r="L8" s="95"/>
      <c r="M8" s="83"/>
    </row>
    <row r="9" spans="1:13" ht="75">
      <c r="A9" s="92">
        <v>3</v>
      </c>
      <c r="B9" s="10" t="s">
        <v>18</v>
      </c>
      <c r="C9" s="17" t="s">
        <v>445</v>
      </c>
      <c r="D9" s="6" t="s">
        <v>180</v>
      </c>
      <c r="E9" s="26">
        <v>2014</v>
      </c>
      <c r="F9" s="70"/>
      <c r="G9" s="26">
        <v>224.4</v>
      </c>
      <c r="H9" s="26">
        <v>1</v>
      </c>
      <c r="I9" s="26">
        <f t="shared" si="0"/>
        <v>224.4</v>
      </c>
      <c r="J9" s="26">
        <v>1301</v>
      </c>
      <c r="K9" s="95">
        <v>16</v>
      </c>
      <c r="L9" s="95">
        <f>H9+H10-K9</f>
        <v>5</v>
      </c>
      <c r="M9" s="83"/>
    </row>
    <row r="10" spans="1:13" ht="75" hidden="1" outlineLevel="1">
      <c r="A10" s="92"/>
      <c r="B10" s="10" t="s">
        <v>18</v>
      </c>
      <c r="C10" s="17" t="s">
        <v>445</v>
      </c>
      <c r="D10" s="6" t="s">
        <v>180</v>
      </c>
      <c r="E10" s="26">
        <v>2016</v>
      </c>
      <c r="F10" s="70"/>
      <c r="G10" s="26">
        <v>224.4</v>
      </c>
      <c r="H10" s="26">
        <v>20</v>
      </c>
      <c r="I10" s="26">
        <f t="shared" si="0"/>
        <v>4488</v>
      </c>
      <c r="J10" s="32" t="s">
        <v>193</v>
      </c>
      <c r="K10" s="95"/>
      <c r="L10" s="95"/>
      <c r="M10" s="83"/>
    </row>
    <row r="11" spans="1:13" ht="37.5" collapsed="1">
      <c r="A11" s="92">
        <v>4</v>
      </c>
      <c r="B11" s="10" t="s">
        <v>145</v>
      </c>
      <c r="C11" s="8" t="s">
        <v>146</v>
      </c>
      <c r="D11" s="6" t="s">
        <v>9</v>
      </c>
      <c r="E11" s="26">
        <v>2013</v>
      </c>
      <c r="F11" s="70"/>
      <c r="G11" s="26">
        <v>287.20999999999998</v>
      </c>
      <c r="H11" s="26">
        <v>1</v>
      </c>
      <c r="I11" s="26">
        <f t="shared" si="0"/>
        <v>287.20999999999998</v>
      </c>
      <c r="J11" s="26">
        <v>1322</v>
      </c>
      <c r="K11" s="95">
        <v>16</v>
      </c>
      <c r="L11" s="95">
        <f>H11+H12-K11</f>
        <v>1</v>
      </c>
      <c r="M11" s="83"/>
    </row>
    <row r="12" spans="1:13" ht="37.5" hidden="1" outlineLevel="1">
      <c r="A12" s="92"/>
      <c r="B12" s="10" t="s">
        <v>145</v>
      </c>
      <c r="C12" s="8" t="s">
        <v>146</v>
      </c>
      <c r="D12" s="6" t="s">
        <v>9</v>
      </c>
      <c r="E12" s="26">
        <v>2016</v>
      </c>
      <c r="F12" s="70"/>
      <c r="G12" s="26">
        <v>287.20999999999998</v>
      </c>
      <c r="H12" s="26">
        <v>16</v>
      </c>
      <c r="I12" s="26">
        <f t="shared" si="0"/>
        <v>4595.3599999999997</v>
      </c>
      <c r="J12" s="32" t="s">
        <v>194</v>
      </c>
      <c r="K12" s="95"/>
      <c r="L12" s="95"/>
      <c r="M12" s="83"/>
    </row>
    <row r="13" spans="1:13" ht="37.5" collapsed="1">
      <c r="A13" s="9">
        <v>5</v>
      </c>
      <c r="B13" s="8" t="s">
        <v>423</v>
      </c>
      <c r="C13" s="8" t="s">
        <v>181</v>
      </c>
      <c r="D13" s="6" t="s">
        <v>180</v>
      </c>
      <c r="E13" s="26">
        <v>2016</v>
      </c>
      <c r="F13" s="70"/>
      <c r="G13" s="26">
        <v>356</v>
      </c>
      <c r="H13" s="26">
        <v>12</v>
      </c>
      <c r="I13" s="26">
        <f t="shared" si="0"/>
        <v>4272</v>
      </c>
      <c r="J13" s="32" t="s">
        <v>195</v>
      </c>
      <c r="K13" s="26">
        <v>16</v>
      </c>
      <c r="L13" s="26">
        <f>H13-K13</f>
        <v>-4</v>
      </c>
      <c r="M13" s="83"/>
    </row>
    <row r="14" spans="1:13" ht="37.5">
      <c r="A14" s="9">
        <v>6</v>
      </c>
      <c r="B14" s="10" t="s">
        <v>182</v>
      </c>
      <c r="C14" s="8" t="s">
        <v>183</v>
      </c>
      <c r="D14" s="6" t="s">
        <v>122</v>
      </c>
      <c r="E14" s="26">
        <v>2016</v>
      </c>
      <c r="F14" s="70"/>
      <c r="G14" s="26">
        <v>364</v>
      </c>
      <c r="H14" s="26">
        <v>12</v>
      </c>
      <c r="I14" s="26">
        <f t="shared" si="0"/>
        <v>4368</v>
      </c>
      <c r="J14" s="32" t="s">
        <v>196</v>
      </c>
      <c r="K14" s="26">
        <v>16</v>
      </c>
      <c r="L14" s="26">
        <f>H14-K14</f>
        <v>-4</v>
      </c>
      <c r="M14" s="83"/>
    </row>
    <row r="15" spans="1:13" ht="18.75">
      <c r="A15" s="92">
        <v>7</v>
      </c>
      <c r="B15" s="6" t="s">
        <v>157</v>
      </c>
      <c r="C15" s="6" t="s">
        <v>158</v>
      </c>
      <c r="D15" s="6" t="s">
        <v>197</v>
      </c>
      <c r="E15" s="26">
        <v>2008</v>
      </c>
      <c r="F15" s="70"/>
      <c r="G15" s="26">
        <v>106</v>
      </c>
      <c r="H15" s="26">
        <v>12</v>
      </c>
      <c r="I15" s="26">
        <f t="shared" si="0"/>
        <v>1272</v>
      </c>
      <c r="J15" s="32" t="s">
        <v>198</v>
      </c>
      <c r="K15" s="95">
        <v>16</v>
      </c>
      <c r="L15" s="95">
        <f>H15+H16+H17-K15</f>
        <v>-1</v>
      </c>
      <c r="M15" s="83"/>
    </row>
    <row r="16" spans="1:13" ht="18.75" hidden="1" outlineLevel="1">
      <c r="A16" s="92"/>
      <c r="B16" s="6" t="s">
        <v>160</v>
      </c>
      <c r="C16" s="6" t="s">
        <v>158</v>
      </c>
      <c r="D16" s="6" t="s">
        <v>197</v>
      </c>
      <c r="E16" s="55">
        <v>2010</v>
      </c>
      <c r="F16" s="70"/>
      <c r="G16" s="55">
        <v>106</v>
      </c>
      <c r="H16" s="55">
        <v>2</v>
      </c>
      <c r="I16" s="55">
        <f t="shared" si="0"/>
        <v>212</v>
      </c>
      <c r="J16" s="55" t="s">
        <v>424</v>
      </c>
      <c r="K16" s="95"/>
      <c r="L16" s="95"/>
      <c r="M16" s="83"/>
    </row>
    <row r="17" spans="1:13" ht="18.75" hidden="1" outlineLevel="1">
      <c r="A17" s="92"/>
      <c r="B17" s="6" t="s">
        <v>160</v>
      </c>
      <c r="C17" s="6" t="s">
        <v>158</v>
      </c>
      <c r="D17" s="6" t="s">
        <v>197</v>
      </c>
      <c r="E17" s="55">
        <v>2011</v>
      </c>
      <c r="F17" s="70"/>
      <c r="G17" s="55">
        <v>106</v>
      </c>
      <c r="H17" s="55">
        <v>1</v>
      </c>
      <c r="I17" s="55">
        <f t="shared" si="0"/>
        <v>106</v>
      </c>
      <c r="J17" s="55">
        <v>3770</v>
      </c>
      <c r="K17" s="95"/>
      <c r="L17" s="95"/>
      <c r="M17" s="83"/>
    </row>
    <row r="18" spans="1:13" ht="56.25" collapsed="1">
      <c r="A18" s="92">
        <v>8</v>
      </c>
      <c r="B18" s="8" t="s">
        <v>448</v>
      </c>
      <c r="C18" s="6" t="s">
        <v>184</v>
      </c>
      <c r="D18" s="6" t="s">
        <v>66</v>
      </c>
      <c r="E18" s="26">
        <v>2012</v>
      </c>
      <c r="F18" s="70"/>
      <c r="G18" s="26">
        <v>186.34</v>
      </c>
      <c r="H18" s="26">
        <v>5</v>
      </c>
      <c r="I18" s="26">
        <f t="shared" si="0"/>
        <v>931.7</v>
      </c>
      <c r="J18" s="32" t="s">
        <v>199</v>
      </c>
      <c r="K18" s="26">
        <v>7</v>
      </c>
      <c r="L18" s="26">
        <f>H18-K18</f>
        <v>-2</v>
      </c>
      <c r="M18" s="83"/>
    </row>
    <row r="19" spans="1:13" ht="37.5" hidden="1" outlineLevel="1">
      <c r="A19" s="92"/>
      <c r="B19" s="8" t="s">
        <v>447</v>
      </c>
      <c r="C19" s="8" t="s">
        <v>164</v>
      </c>
      <c r="D19" s="6" t="s">
        <v>66</v>
      </c>
      <c r="E19" s="26">
        <v>2013</v>
      </c>
      <c r="F19" s="70"/>
      <c r="G19" s="26">
        <v>186.34</v>
      </c>
      <c r="H19" s="26">
        <v>10</v>
      </c>
      <c r="I19" s="26">
        <f t="shared" si="0"/>
        <v>1863.4</v>
      </c>
      <c r="J19" s="32" t="s">
        <v>200</v>
      </c>
      <c r="K19" s="26">
        <v>9</v>
      </c>
      <c r="L19" s="26">
        <f>H19-K19</f>
        <v>1</v>
      </c>
      <c r="M19" s="83"/>
    </row>
    <row r="20" spans="1:13" ht="56.25" collapsed="1">
      <c r="A20" s="9">
        <v>9</v>
      </c>
      <c r="B20" s="8" t="s">
        <v>201</v>
      </c>
      <c r="C20" s="8" t="s">
        <v>202</v>
      </c>
      <c r="D20" s="6" t="s">
        <v>122</v>
      </c>
      <c r="E20" s="26">
        <v>2015</v>
      </c>
      <c r="F20" s="70"/>
      <c r="G20" s="26">
        <v>330</v>
      </c>
      <c r="H20" s="26">
        <v>11</v>
      </c>
      <c r="I20" s="26">
        <f t="shared" si="0"/>
        <v>3630</v>
      </c>
      <c r="J20" s="32" t="s">
        <v>211</v>
      </c>
      <c r="K20" s="26">
        <v>16</v>
      </c>
      <c r="L20" s="26">
        <f>H20-K20</f>
        <v>-5</v>
      </c>
      <c r="M20" s="83"/>
    </row>
    <row r="21" spans="1:13" ht="37.5">
      <c r="A21" s="92">
        <v>10</v>
      </c>
      <c r="B21" s="8" t="s">
        <v>203</v>
      </c>
      <c r="C21" s="8" t="s">
        <v>204</v>
      </c>
      <c r="D21" s="6" t="s">
        <v>122</v>
      </c>
      <c r="E21" s="53">
        <v>2009</v>
      </c>
      <c r="F21" s="70"/>
      <c r="G21" s="53">
        <v>203</v>
      </c>
      <c r="H21" s="53">
        <v>1</v>
      </c>
      <c r="I21" s="53">
        <f t="shared" si="0"/>
        <v>203</v>
      </c>
      <c r="J21" s="53">
        <v>3739</v>
      </c>
      <c r="K21" s="95">
        <v>16</v>
      </c>
      <c r="L21" s="95">
        <f>H21+H22-K21</f>
        <v>-4</v>
      </c>
      <c r="M21" s="83"/>
    </row>
    <row r="22" spans="1:13" ht="37.5" hidden="1" outlineLevel="1">
      <c r="A22" s="92"/>
      <c r="B22" s="8" t="s">
        <v>203</v>
      </c>
      <c r="C22" s="8" t="s">
        <v>204</v>
      </c>
      <c r="D22" s="6" t="s">
        <v>122</v>
      </c>
      <c r="E22" s="26">
        <v>2011</v>
      </c>
      <c r="F22" s="70"/>
      <c r="G22" s="26">
        <v>203</v>
      </c>
      <c r="H22" s="26">
        <v>11</v>
      </c>
      <c r="I22" s="26">
        <f t="shared" si="0"/>
        <v>2233</v>
      </c>
      <c r="J22" s="32" t="s">
        <v>212</v>
      </c>
      <c r="K22" s="95"/>
      <c r="L22" s="95"/>
      <c r="M22" s="83"/>
    </row>
    <row r="23" spans="1:13" ht="37.5" collapsed="1">
      <c r="A23" s="9">
        <v>11</v>
      </c>
      <c r="B23" s="10" t="s">
        <v>171</v>
      </c>
      <c r="C23" s="8" t="s">
        <v>172</v>
      </c>
      <c r="D23" s="6" t="s">
        <v>9</v>
      </c>
      <c r="E23" s="26">
        <v>2016</v>
      </c>
      <c r="F23" s="70"/>
      <c r="G23" s="26">
        <v>376.53</v>
      </c>
      <c r="H23" s="26">
        <v>12</v>
      </c>
      <c r="I23" s="26">
        <f t="shared" si="0"/>
        <v>4518.3599999999997</v>
      </c>
      <c r="J23" s="32" t="s">
        <v>213</v>
      </c>
      <c r="K23" s="26">
        <v>16</v>
      </c>
      <c r="L23" s="26">
        <f>H23-K23</f>
        <v>-4</v>
      </c>
      <c r="M23" s="83"/>
    </row>
    <row r="24" spans="1:13" ht="56.25">
      <c r="A24" s="92">
        <v>12</v>
      </c>
      <c r="B24" s="10" t="s">
        <v>205</v>
      </c>
      <c r="C24" s="8" t="s">
        <v>206</v>
      </c>
      <c r="D24" s="6" t="s">
        <v>207</v>
      </c>
      <c r="E24" s="26">
        <v>2000</v>
      </c>
      <c r="F24" s="70"/>
      <c r="G24" s="26">
        <v>98</v>
      </c>
      <c r="H24" s="26">
        <v>7</v>
      </c>
      <c r="I24" s="26">
        <f t="shared" si="0"/>
        <v>686</v>
      </c>
      <c r="J24" s="95" t="s">
        <v>214</v>
      </c>
      <c r="K24" s="95">
        <v>16</v>
      </c>
      <c r="L24" s="95">
        <f>H24+H25-K24</f>
        <v>1</v>
      </c>
      <c r="M24" s="83"/>
    </row>
    <row r="25" spans="1:13" ht="56.25" hidden="1" outlineLevel="1">
      <c r="A25" s="92"/>
      <c r="B25" s="10" t="s">
        <v>205</v>
      </c>
      <c r="C25" s="8" t="s">
        <v>208</v>
      </c>
      <c r="D25" s="6" t="s">
        <v>209</v>
      </c>
      <c r="E25" s="26">
        <v>2003</v>
      </c>
      <c r="F25" s="70"/>
      <c r="G25" s="26">
        <v>98</v>
      </c>
      <c r="H25" s="26">
        <v>10</v>
      </c>
      <c r="I25" s="26">
        <f t="shared" si="0"/>
        <v>980</v>
      </c>
      <c r="J25" s="95"/>
      <c r="K25" s="95"/>
      <c r="L25" s="95"/>
      <c r="M25" s="83"/>
    </row>
    <row r="26" spans="1:13" ht="56.25" collapsed="1">
      <c r="A26" s="92">
        <v>13</v>
      </c>
      <c r="B26" s="10" t="s">
        <v>70</v>
      </c>
      <c r="C26" s="8" t="s">
        <v>210</v>
      </c>
      <c r="D26" s="6" t="s">
        <v>9</v>
      </c>
      <c r="E26" s="26">
        <v>2013</v>
      </c>
      <c r="F26" s="70"/>
      <c r="G26" s="26">
        <v>420.67</v>
      </c>
      <c r="H26" s="26">
        <v>5</v>
      </c>
      <c r="I26" s="26">
        <f t="shared" si="0"/>
        <v>2103.35</v>
      </c>
      <c r="J26" s="32" t="s">
        <v>215</v>
      </c>
      <c r="K26" s="95">
        <v>16</v>
      </c>
      <c r="L26" s="95">
        <f>H26+H27+H28-K26</f>
        <v>13</v>
      </c>
      <c r="M26" s="83"/>
    </row>
    <row r="27" spans="1:13" ht="56.25" outlineLevel="1">
      <c r="A27" s="92"/>
      <c r="B27" s="10" t="s">
        <v>70</v>
      </c>
      <c r="C27" s="8" t="s">
        <v>210</v>
      </c>
      <c r="D27" s="6" t="s">
        <v>9</v>
      </c>
      <c r="E27" s="26">
        <v>2014</v>
      </c>
      <c r="F27" s="70"/>
      <c r="G27" s="26">
        <v>420.67</v>
      </c>
      <c r="H27" s="26">
        <v>19</v>
      </c>
      <c r="I27" s="26">
        <f t="shared" si="0"/>
        <v>7992.7300000000005</v>
      </c>
      <c r="J27" s="32" t="s">
        <v>216</v>
      </c>
      <c r="K27" s="95"/>
      <c r="L27" s="95"/>
      <c r="M27" s="80" t="s">
        <v>622</v>
      </c>
    </row>
    <row r="28" spans="1:13" ht="56.25" outlineLevel="1">
      <c r="A28" s="92"/>
      <c r="B28" s="10" t="s">
        <v>70</v>
      </c>
      <c r="C28" s="8" t="s">
        <v>210</v>
      </c>
      <c r="D28" s="6" t="s">
        <v>9</v>
      </c>
      <c r="E28" s="48">
        <v>2017</v>
      </c>
      <c r="F28" s="70"/>
      <c r="G28" s="48">
        <v>494.67</v>
      </c>
      <c r="H28" s="48">
        <v>5</v>
      </c>
      <c r="I28" s="48">
        <f t="shared" si="0"/>
        <v>2473.35</v>
      </c>
      <c r="J28" s="48" t="s">
        <v>407</v>
      </c>
      <c r="K28" s="95"/>
      <c r="L28" s="95"/>
      <c r="M28" s="83"/>
    </row>
    <row r="29" spans="1:13" ht="22.5">
      <c r="A29" s="90" t="s">
        <v>99</v>
      </c>
      <c r="B29" s="90"/>
      <c r="C29" s="90"/>
      <c r="D29" s="90"/>
      <c r="E29" s="90"/>
      <c r="F29" s="71">
        <f>SUM(F3:F28)</f>
        <v>0</v>
      </c>
      <c r="G29" s="67"/>
      <c r="H29" s="31">
        <f>SUM(H3:H28)</f>
        <v>220</v>
      </c>
      <c r="I29" s="31">
        <f>SUM(I3:I28)</f>
        <v>71897.72</v>
      </c>
      <c r="J29" s="26"/>
      <c r="K29" s="26"/>
      <c r="L29" s="26"/>
    </row>
    <row r="30" spans="1:13" ht="18.75">
      <c r="A30" s="26"/>
      <c r="B30" s="6"/>
      <c r="C30" s="6"/>
      <c r="D30" s="6"/>
      <c r="E30" s="26"/>
      <c r="F30" s="26"/>
      <c r="G30" s="26"/>
      <c r="H30" s="32"/>
      <c r="I30" s="26"/>
      <c r="J30" s="26"/>
      <c r="K30" s="26"/>
    </row>
    <row r="31" spans="1:13" ht="18.75">
      <c r="A31" s="26"/>
      <c r="B31" s="6"/>
      <c r="C31" s="6"/>
      <c r="D31" s="6"/>
      <c r="E31" s="26"/>
      <c r="F31" s="26"/>
      <c r="G31" s="26"/>
      <c r="H31" s="32"/>
      <c r="I31" s="26"/>
      <c r="J31" s="26"/>
      <c r="K31" s="26"/>
    </row>
    <row r="32" spans="1:13" ht="18.75">
      <c r="A32" s="26"/>
      <c r="B32" s="6"/>
      <c r="C32" s="6"/>
      <c r="D32" s="6"/>
      <c r="E32" s="26"/>
      <c r="F32" s="26"/>
      <c r="G32" s="26"/>
      <c r="H32" s="32"/>
      <c r="I32" s="26"/>
      <c r="J32" s="26"/>
      <c r="K32" s="26"/>
    </row>
    <row r="33" spans="1:11" ht="18.75">
      <c r="A33" s="26"/>
      <c r="B33" s="6"/>
      <c r="C33" s="6"/>
      <c r="D33" s="6"/>
      <c r="E33" s="26"/>
      <c r="F33" s="26"/>
      <c r="G33" s="26"/>
      <c r="H33" s="32"/>
      <c r="I33" s="26"/>
      <c r="J33" s="26"/>
      <c r="K33" s="26"/>
    </row>
    <row r="34" spans="1:11" ht="18.75">
      <c r="A34" s="26"/>
      <c r="B34" s="6"/>
      <c r="C34" s="6"/>
      <c r="D34" s="6"/>
      <c r="E34" s="26"/>
      <c r="F34" s="26"/>
      <c r="G34" s="26"/>
      <c r="H34" s="32"/>
      <c r="I34" s="26"/>
      <c r="J34" s="26"/>
      <c r="K34" s="26"/>
    </row>
    <row r="35" spans="1:11" ht="18.75">
      <c r="A35" s="26"/>
      <c r="B35" s="6"/>
      <c r="C35" s="6"/>
      <c r="D35" s="6"/>
      <c r="E35" s="26"/>
      <c r="F35" s="26"/>
      <c r="G35" s="26"/>
      <c r="H35" s="32"/>
      <c r="I35" s="26"/>
      <c r="J35" s="26"/>
      <c r="K35" s="26"/>
    </row>
    <row r="36" spans="1:11" ht="18.75">
      <c r="A36" s="26"/>
      <c r="B36" s="6"/>
      <c r="C36" s="6"/>
      <c r="D36" s="6"/>
      <c r="E36" s="26"/>
      <c r="F36" s="26"/>
      <c r="G36" s="26"/>
      <c r="H36" s="32"/>
      <c r="I36" s="26"/>
      <c r="J36" s="26"/>
      <c r="K36" s="26"/>
    </row>
    <row r="37" spans="1:11" ht="18.75">
      <c r="A37" s="26"/>
      <c r="B37" s="6"/>
      <c r="C37" s="6"/>
      <c r="D37" s="6"/>
      <c r="E37" s="26"/>
      <c r="F37" s="26"/>
      <c r="G37" s="26"/>
      <c r="H37" s="32"/>
      <c r="I37" s="26"/>
      <c r="J37" s="26"/>
      <c r="K37" s="26"/>
    </row>
    <row r="38" spans="1:11" ht="18.75">
      <c r="A38" s="26"/>
      <c r="B38" s="6"/>
      <c r="C38" s="6"/>
      <c r="D38" s="6"/>
      <c r="E38" s="26"/>
      <c r="F38" s="26"/>
      <c r="G38" s="26"/>
      <c r="H38" s="32"/>
      <c r="I38" s="26"/>
      <c r="J38" s="26"/>
      <c r="K38" s="26"/>
    </row>
    <row r="39" spans="1:11" ht="18.75">
      <c r="A39" s="26"/>
      <c r="B39" s="6"/>
      <c r="C39" s="6"/>
      <c r="D39" s="6"/>
      <c r="E39" s="26"/>
      <c r="F39" s="26"/>
      <c r="G39" s="26"/>
      <c r="H39" s="32"/>
      <c r="I39" s="26"/>
      <c r="J39" s="26"/>
      <c r="K39" s="26"/>
    </row>
    <row r="40" spans="1:11" ht="18.75">
      <c r="A40" s="26"/>
      <c r="B40" s="6"/>
      <c r="C40" s="6"/>
      <c r="D40" s="6"/>
      <c r="E40" s="26"/>
      <c r="F40" s="26"/>
      <c r="G40" s="26"/>
      <c r="H40" s="32"/>
      <c r="I40" s="26"/>
      <c r="J40" s="26"/>
      <c r="K40" s="26"/>
    </row>
    <row r="41" spans="1:11" ht="18.75">
      <c r="A41" s="26"/>
      <c r="B41" s="6"/>
      <c r="C41" s="6"/>
      <c r="D41" s="6"/>
      <c r="E41" s="26"/>
      <c r="F41" s="26"/>
      <c r="G41" s="26"/>
      <c r="H41" s="32"/>
      <c r="I41" s="26"/>
      <c r="J41" s="26"/>
      <c r="K41" s="26"/>
    </row>
    <row r="42" spans="1:11" ht="18.75">
      <c r="A42" s="26"/>
      <c r="B42" s="6"/>
      <c r="C42" s="6"/>
      <c r="D42" s="6"/>
      <c r="E42" s="26"/>
      <c r="F42" s="26"/>
      <c r="G42" s="26"/>
      <c r="H42" s="32"/>
      <c r="I42" s="26"/>
      <c r="J42" s="26"/>
      <c r="K42" s="26"/>
    </row>
    <row r="43" spans="1:11" ht="18.75">
      <c r="A43" s="26"/>
      <c r="B43" s="6"/>
      <c r="C43" s="6"/>
      <c r="D43" s="6"/>
      <c r="E43" s="26"/>
      <c r="F43" s="26"/>
      <c r="G43" s="26"/>
      <c r="H43" s="32"/>
      <c r="I43" s="26"/>
      <c r="J43" s="26"/>
      <c r="K43" s="26"/>
    </row>
    <row r="44" spans="1:11" ht="18.75">
      <c r="A44" s="26"/>
      <c r="B44" s="6"/>
      <c r="C44" s="6"/>
      <c r="D44" s="6"/>
      <c r="E44" s="26"/>
      <c r="F44" s="26"/>
      <c r="G44" s="26"/>
      <c r="H44" s="32"/>
      <c r="I44" s="26"/>
      <c r="J44" s="26"/>
      <c r="K44" s="26"/>
    </row>
    <row r="45" spans="1:11" ht="18.75">
      <c r="A45" s="26"/>
      <c r="B45" s="6"/>
      <c r="C45" s="6"/>
      <c r="D45" s="6"/>
      <c r="E45" s="26"/>
      <c r="F45" s="26"/>
      <c r="G45" s="26"/>
      <c r="H45" s="32"/>
      <c r="I45" s="26"/>
      <c r="J45" s="26"/>
      <c r="K45" s="26"/>
    </row>
    <row r="46" spans="1:11" ht="18.75">
      <c r="A46" s="26"/>
      <c r="B46" s="6"/>
      <c r="C46" s="6"/>
      <c r="D46" s="6"/>
      <c r="E46" s="26"/>
      <c r="F46" s="26"/>
      <c r="G46" s="26"/>
      <c r="H46" s="32"/>
      <c r="I46" s="26"/>
      <c r="J46" s="26"/>
      <c r="K46" s="26"/>
    </row>
    <row r="47" spans="1:11" ht="18.75">
      <c r="A47" s="26"/>
      <c r="B47" s="6"/>
      <c r="C47" s="6"/>
      <c r="D47" s="6"/>
      <c r="E47" s="26"/>
      <c r="F47" s="26"/>
      <c r="G47" s="26"/>
      <c r="H47" s="32"/>
      <c r="I47" s="26"/>
      <c r="J47" s="26"/>
      <c r="K47" s="26"/>
    </row>
    <row r="48" spans="1:11" ht="18.75">
      <c r="A48" s="26"/>
      <c r="B48" s="6"/>
      <c r="C48" s="6"/>
      <c r="D48" s="6"/>
      <c r="E48" s="26"/>
      <c r="F48" s="26"/>
      <c r="G48" s="26"/>
      <c r="H48" s="32"/>
      <c r="I48" s="26"/>
      <c r="J48" s="26"/>
      <c r="K48" s="26"/>
    </row>
    <row r="49" spans="1:11" ht="18.75">
      <c r="A49" s="26"/>
      <c r="B49" s="6"/>
      <c r="C49" s="6"/>
      <c r="D49" s="6"/>
      <c r="E49" s="26"/>
      <c r="F49" s="26"/>
      <c r="G49" s="26"/>
      <c r="H49" s="32"/>
      <c r="I49" s="26"/>
      <c r="J49" s="26"/>
      <c r="K49" s="26"/>
    </row>
  </sheetData>
  <mergeCells count="28">
    <mergeCell ref="A29:E29"/>
    <mergeCell ref="K24:K25"/>
    <mergeCell ref="L24:L25"/>
    <mergeCell ref="J24:J25"/>
    <mergeCell ref="K26:K28"/>
    <mergeCell ref="L26:L28"/>
    <mergeCell ref="A24:A25"/>
    <mergeCell ref="A26:A28"/>
    <mergeCell ref="A1:K1"/>
    <mergeCell ref="K3:K5"/>
    <mergeCell ref="L3:L5"/>
    <mergeCell ref="K6:K8"/>
    <mergeCell ref="L6:L8"/>
    <mergeCell ref="A3:A5"/>
    <mergeCell ref="A6:A8"/>
    <mergeCell ref="K21:K22"/>
    <mergeCell ref="L21:L22"/>
    <mergeCell ref="K9:K10"/>
    <mergeCell ref="L9:L10"/>
    <mergeCell ref="K11:K12"/>
    <mergeCell ref="L11:L12"/>
    <mergeCell ref="K15:K17"/>
    <mergeCell ref="L15:L17"/>
    <mergeCell ref="A9:A10"/>
    <mergeCell ref="A11:A12"/>
    <mergeCell ref="A15:A17"/>
    <mergeCell ref="A18:A19"/>
    <mergeCell ref="A21:A2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topLeftCell="D2" workbookViewId="0">
      <selection activeCell="M24" sqref="M24"/>
    </sheetView>
  </sheetViews>
  <sheetFormatPr defaultRowHeight="15" outlineLevelRow="1"/>
  <cols>
    <col min="2" max="2" width="37.85546875" customWidth="1"/>
    <col min="3" max="3" width="24.140625" customWidth="1"/>
    <col min="4" max="4" width="25.42578125" customWidth="1"/>
    <col min="5" max="5" width="16.42578125" customWidth="1"/>
    <col min="6" max="6" width="24.5703125" customWidth="1"/>
    <col min="7" max="7" width="13.7109375" customWidth="1"/>
    <col min="8" max="8" width="15.7109375" customWidth="1"/>
    <col min="9" max="9" width="18.28515625" customWidth="1"/>
    <col min="10" max="10" width="14.140625" customWidth="1"/>
    <col min="11" max="11" width="15.7109375" customWidth="1"/>
    <col min="12" max="12" width="18.5703125" customWidth="1"/>
    <col min="13" max="13" width="21.28515625" customWidth="1"/>
  </cols>
  <sheetData>
    <row r="1" spans="1:13" ht="22.5">
      <c r="A1" s="91" t="s">
        <v>185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3" ht="135">
      <c r="A2" s="4" t="s">
        <v>0</v>
      </c>
      <c r="B2" s="28" t="s">
        <v>1</v>
      </c>
      <c r="C2" s="28" t="s">
        <v>2</v>
      </c>
      <c r="D2" s="28" t="s">
        <v>3</v>
      </c>
      <c r="E2" s="4" t="s">
        <v>4</v>
      </c>
      <c r="F2" s="69" t="s">
        <v>582</v>
      </c>
      <c r="G2" s="28" t="s">
        <v>5</v>
      </c>
      <c r="H2" s="4" t="s">
        <v>6</v>
      </c>
      <c r="I2" s="4" t="s">
        <v>7</v>
      </c>
      <c r="J2" s="4" t="s">
        <v>11</v>
      </c>
      <c r="K2" s="3" t="s">
        <v>22</v>
      </c>
      <c r="L2" s="4" t="s">
        <v>136</v>
      </c>
      <c r="M2" s="4" t="s">
        <v>422</v>
      </c>
    </row>
    <row r="3" spans="1:13" ht="56.25">
      <c r="A3" s="92">
        <v>1</v>
      </c>
      <c r="B3" s="10" t="s">
        <v>137</v>
      </c>
      <c r="C3" s="8" t="s">
        <v>217</v>
      </c>
      <c r="D3" s="6" t="s">
        <v>9</v>
      </c>
      <c r="E3" s="29">
        <v>2017</v>
      </c>
      <c r="F3" s="70"/>
      <c r="G3" s="29">
        <v>329.89</v>
      </c>
      <c r="H3" s="29">
        <v>12</v>
      </c>
      <c r="I3" s="29">
        <f t="shared" ref="I3:I11" si="0">H3*G3</f>
        <v>3958.68</v>
      </c>
      <c r="J3" s="36" t="s">
        <v>229</v>
      </c>
      <c r="K3" s="29">
        <v>15</v>
      </c>
      <c r="L3" s="29">
        <f>H3-K3</f>
        <v>-3</v>
      </c>
      <c r="M3" s="83"/>
    </row>
    <row r="4" spans="1:13" ht="56.25" hidden="1" outlineLevel="1">
      <c r="A4" s="92"/>
      <c r="B4" s="10" t="s">
        <v>140</v>
      </c>
      <c r="C4" s="8" t="s">
        <v>217</v>
      </c>
      <c r="D4" s="6" t="s">
        <v>9</v>
      </c>
      <c r="E4" s="29">
        <v>2017</v>
      </c>
      <c r="F4" s="70"/>
      <c r="G4" s="29">
        <v>329.89</v>
      </c>
      <c r="H4" s="29">
        <v>12</v>
      </c>
      <c r="I4" s="34">
        <f t="shared" si="0"/>
        <v>3958.68</v>
      </c>
      <c r="J4" s="36" t="s">
        <v>230</v>
      </c>
      <c r="K4" s="29">
        <v>15</v>
      </c>
      <c r="L4" s="29">
        <f>H4-K4</f>
        <v>-3</v>
      </c>
      <c r="M4" s="83"/>
    </row>
    <row r="5" spans="1:13" ht="56.25" collapsed="1">
      <c r="A5" s="9">
        <v>2</v>
      </c>
      <c r="B5" s="10" t="s">
        <v>18</v>
      </c>
      <c r="C5" s="17" t="s">
        <v>445</v>
      </c>
      <c r="D5" s="51" t="s">
        <v>180</v>
      </c>
      <c r="E5" s="56">
        <v>2017</v>
      </c>
      <c r="F5" s="70"/>
      <c r="G5" s="56">
        <v>380</v>
      </c>
      <c r="H5" s="56">
        <v>18</v>
      </c>
      <c r="I5" s="59">
        <f t="shared" si="0"/>
        <v>6840</v>
      </c>
      <c r="J5" s="56" t="s">
        <v>428</v>
      </c>
      <c r="K5" s="56">
        <v>15</v>
      </c>
      <c r="L5" s="56">
        <f>H5-K5</f>
        <v>3</v>
      </c>
      <c r="M5" s="83"/>
    </row>
    <row r="6" spans="1:13" ht="75">
      <c r="A6" s="92">
        <v>3</v>
      </c>
      <c r="B6" s="10" t="s">
        <v>218</v>
      </c>
      <c r="C6" s="8" t="s">
        <v>219</v>
      </c>
      <c r="D6" s="6" t="s">
        <v>9</v>
      </c>
      <c r="E6" s="29">
        <v>2017</v>
      </c>
      <c r="F6" s="70"/>
      <c r="G6" s="29">
        <v>360.69</v>
      </c>
      <c r="H6" s="29">
        <v>17</v>
      </c>
      <c r="I6" s="34">
        <f t="shared" si="0"/>
        <v>6131.73</v>
      </c>
      <c r="J6" s="36" t="s">
        <v>231</v>
      </c>
      <c r="K6" s="95">
        <v>15</v>
      </c>
      <c r="L6" s="95">
        <f>H6+H7-K6</f>
        <v>21</v>
      </c>
      <c r="M6" s="83"/>
    </row>
    <row r="7" spans="1:13" ht="75" hidden="1" outlineLevel="1">
      <c r="A7" s="92"/>
      <c r="B7" s="10" t="s">
        <v>218</v>
      </c>
      <c r="C7" s="8" t="s">
        <v>219</v>
      </c>
      <c r="D7" s="6" t="s">
        <v>9</v>
      </c>
      <c r="E7" s="29">
        <v>2013</v>
      </c>
      <c r="F7" s="70"/>
      <c r="G7" s="29">
        <v>232.32</v>
      </c>
      <c r="H7" s="29">
        <v>19</v>
      </c>
      <c r="I7" s="34">
        <f t="shared" si="0"/>
        <v>4414.08</v>
      </c>
      <c r="J7" s="36" t="s">
        <v>232</v>
      </c>
      <c r="K7" s="95"/>
      <c r="L7" s="95"/>
      <c r="M7" s="83"/>
    </row>
    <row r="8" spans="1:13" ht="56.25" collapsed="1">
      <c r="A8" s="9">
        <v>4</v>
      </c>
      <c r="B8" s="10" t="s">
        <v>401</v>
      </c>
      <c r="C8" s="8" t="s">
        <v>220</v>
      </c>
      <c r="D8" s="6" t="s">
        <v>9</v>
      </c>
      <c r="E8" s="29">
        <v>2017</v>
      </c>
      <c r="F8" s="70"/>
      <c r="G8" s="29">
        <v>422.4</v>
      </c>
      <c r="H8" s="29">
        <v>12</v>
      </c>
      <c r="I8" s="34">
        <f t="shared" si="0"/>
        <v>5068.7999999999993</v>
      </c>
      <c r="J8" s="36" t="s">
        <v>233</v>
      </c>
      <c r="K8" s="29">
        <v>15</v>
      </c>
      <c r="L8" s="29">
        <f t="shared" ref="L8:L13" si="1">H8-K8</f>
        <v>-3</v>
      </c>
      <c r="M8" s="83"/>
    </row>
    <row r="9" spans="1:13" ht="37.5">
      <c r="A9" s="9">
        <v>5</v>
      </c>
      <c r="B9" s="57" t="s">
        <v>425</v>
      </c>
      <c r="C9" s="57" t="s">
        <v>426</v>
      </c>
      <c r="D9" s="51" t="s">
        <v>180</v>
      </c>
      <c r="E9" s="56">
        <v>2017</v>
      </c>
      <c r="F9" s="70"/>
      <c r="G9" s="56">
        <v>392</v>
      </c>
      <c r="H9" s="56">
        <v>17</v>
      </c>
      <c r="I9" s="56">
        <f t="shared" si="0"/>
        <v>6664</v>
      </c>
      <c r="J9" s="56" t="s">
        <v>427</v>
      </c>
      <c r="K9" s="56">
        <v>15</v>
      </c>
      <c r="L9" s="56">
        <f t="shared" si="1"/>
        <v>2</v>
      </c>
      <c r="M9" s="82"/>
    </row>
    <row r="10" spans="1:13" ht="18.75">
      <c r="A10" s="9">
        <v>6</v>
      </c>
      <c r="B10" s="8" t="s">
        <v>225</v>
      </c>
      <c r="C10" s="8" t="s">
        <v>226</v>
      </c>
      <c r="D10" s="6" t="s">
        <v>180</v>
      </c>
      <c r="E10" s="34">
        <v>2017</v>
      </c>
      <c r="F10" s="70"/>
      <c r="G10" s="34">
        <v>416</v>
      </c>
      <c r="H10" s="34">
        <v>18</v>
      </c>
      <c r="I10" s="34">
        <f t="shared" si="0"/>
        <v>7488</v>
      </c>
      <c r="J10" s="48" t="s">
        <v>413</v>
      </c>
      <c r="K10" s="48">
        <v>15</v>
      </c>
      <c r="L10" s="48">
        <f t="shared" si="1"/>
        <v>3</v>
      </c>
      <c r="M10" s="83"/>
    </row>
    <row r="11" spans="1:13" ht="37.5">
      <c r="A11" s="92">
        <v>7</v>
      </c>
      <c r="B11" s="51" t="s">
        <v>409</v>
      </c>
      <c r="C11" s="50" t="s">
        <v>183</v>
      </c>
      <c r="D11" s="6" t="s">
        <v>122</v>
      </c>
      <c r="E11" s="29">
        <v>2017</v>
      </c>
      <c r="F11" s="70"/>
      <c r="G11" s="29">
        <v>770</v>
      </c>
      <c r="H11" s="29">
        <v>6</v>
      </c>
      <c r="I11" s="34">
        <f t="shared" si="0"/>
        <v>4620</v>
      </c>
      <c r="J11" s="48" t="s">
        <v>410</v>
      </c>
      <c r="K11" s="29">
        <v>15</v>
      </c>
      <c r="L11" s="29">
        <f t="shared" si="1"/>
        <v>-9</v>
      </c>
      <c r="M11" s="83"/>
    </row>
    <row r="12" spans="1:13" ht="37.5" hidden="1" outlineLevel="1">
      <c r="A12" s="92"/>
      <c r="B12" s="51" t="s">
        <v>411</v>
      </c>
      <c r="C12" s="50" t="s">
        <v>183</v>
      </c>
      <c r="D12" s="6" t="s">
        <v>122</v>
      </c>
      <c r="E12" s="48">
        <v>2017</v>
      </c>
      <c r="F12" s="70"/>
      <c r="G12" s="48">
        <v>770</v>
      </c>
      <c r="H12" s="48">
        <v>6</v>
      </c>
      <c r="I12" s="48">
        <f t="shared" ref="I12" si="2">H12*G12</f>
        <v>4620</v>
      </c>
      <c r="J12" s="48" t="s">
        <v>412</v>
      </c>
      <c r="K12" s="48">
        <v>15</v>
      </c>
      <c r="L12" s="48">
        <f t="shared" si="1"/>
        <v>-9</v>
      </c>
      <c r="M12" s="83"/>
    </row>
    <row r="13" spans="1:13" ht="56.25" collapsed="1">
      <c r="A13" s="9">
        <v>8</v>
      </c>
      <c r="B13" s="10" t="s">
        <v>157</v>
      </c>
      <c r="C13" s="17" t="s">
        <v>221</v>
      </c>
      <c r="D13" s="8" t="s">
        <v>443</v>
      </c>
      <c r="E13" s="29">
        <v>2017</v>
      </c>
      <c r="F13" s="70"/>
      <c r="G13" s="29">
        <v>397</v>
      </c>
      <c r="H13" s="29">
        <v>12</v>
      </c>
      <c r="I13" s="34">
        <f t="shared" ref="I13:I26" si="3">H13*G13</f>
        <v>4764</v>
      </c>
      <c r="J13" s="36" t="s">
        <v>234</v>
      </c>
      <c r="K13" s="29">
        <v>15</v>
      </c>
      <c r="L13" s="29">
        <f t="shared" si="1"/>
        <v>-3</v>
      </c>
      <c r="M13" s="83"/>
    </row>
    <row r="14" spans="1:13" ht="75">
      <c r="A14" s="92">
        <v>9</v>
      </c>
      <c r="B14" s="17" t="s">
        <v>449</v>
      </c>
      <c r="C14" s="8" t="s">
        <v>222</v>
      </c>
      <c r="D14" s="6" t="s">
        <v>66</v>
      </c>
      <c r="E14" s="29">
        <v>2012</v>
      </c>
      <c r="F14" s="70"/>
      <c r="G14" s="29">
        <v>212</v>
      </c>
      <c r="H14" s="29">
        <v>10</v>
      </c>
      <c r="I14" s="34">
        <f t="shared" si="3"/>
        <v>2120</v>
      </c>
      <c r="J14" s="36" t="s">
        <v>235</v>
      </c>
      <c r="K14" s="95">
        <v>13</v>
      </c>
      <c r="L14" s="95">
        <f>H14+H15-K14</f>
        <v>7</v>
      </c>
      <c r="M14" s="83"/>
    </row>
    <row r="15" spans="1:13" ht="75" hidden="1" outlineLevel="1">
      <c r="A15" s="92"/>
      <c r="B15" s="17" t="s">
        <v>449</v>
      </c>
      <c r="C15" s="8" t="s">
        <v>222</v>
      </c>
      <c r="D15" s="6" t="s">
        <v>66</v>
      </c>
      <c r="E15" s="29">
        <v>2012</v>
      </c>
      <c r="F15" s="70"/>
      <c r="G15" s="29">
        <v>220.41</v>
      </c>
      <c r="H15" s="29">
        <v>10</v>
      </c>
      <c r="I15" s="34">
        <f t="shared" si="3"/>
        <v>2204.1</v>
      </c>
      <c r="J15" s="36" t="s">
        <v>236</v>
      </c>
      <c r="K15" s="95"/>
      <c r="L15" s="95"/>
      <c r="M15" s="83"/>
    </row>
    <row r="16" spans="1:13" ht="56.25" hidden="1" outlineLevel="1">
      <c r="A16" s="92"/>
      <c r="B16" s="17" t="s">
        <v>450</v>
      </c>
      <c r="C16" s="8" t="s">
        <v>223</v>
      </c>
      <c r="D16" s="6" t="s">
        <v>66</v>
      </c>
      <c r="E16" s="29">
        <v>2012</v>
      </c>
      <c r="F16" s="70"/>
      <c r="G16" s="29">
        <v>212</v>
      </c>
      <c r="H16" s="29">
        <v>5</v>
      </c>
      <c r="I16" s="34">
        <f t="shared" si="3"/>
        <v>1060</v>
      </c>
      <c r="J16" s="36" t="s">
        <v>237</v>
      </c>
      <c r="K16" s="95">
        <v>2</v>
      </c>
      <c r="L16" s="95">
        <f>H16+H17-K16</f>
        <v>13</v>
      </c>
      <c r="M16" s="83"/>
    </row>
    <row r="17" spans="1:13" ht="56.25" hidden="1" outlineLevel="1">
      <c r="A17" s="92"/>
      <c r="B17" s="17" t="s">
        <v>450</v>
      </c>
      <c r="C17" s="8" t="s">
        <v>223</v>
      </c>
      <c r="D17" s="6" t="s">
        <v>66</v>
      </c>
      <c r="E17" s="29">
        <v>2012</v>
      </c>
      <c r="F17" s="70"/>
      <c r="G17" s="29">
        <v>220.41</v>
      </c>
      <c r="H17" s="29">
        <v>10</v>
      </c>
      <c r="I17" s="34">
        <f t="shared" si="3"/>
        <v>2204.1</v>
      </c>
      <c r="J17" s="36" t="s">
        <v>238</v>
      </c>
      <c r="K17" s="95"/>
      <c r="L17" s="95"/>
      <c r="M17" s="83"/>
    </row>
    <row r="18" spans="1:13" ht="75" hidden="1" outlineLevel="1">
      <c r="A18" s="92"/>
      <c r="B18" s="10" t="s">
        <v>61</v>
      </c>
      <c r="C18" s="8" t="s">
        <v>224</v>
      </c>
      <c r="D18" s="6" t="s">
        <v>66</v>
      </c>
      <c r="E18" s="29">
        <v>2014</v>
      </c>
      <c r="F18" s="70"/>
      <c r="G18" s="29">
        <v>219.2</v>
      </c>
      <c r="H18" s="29">
        <v>8</v>
      </c>
      <c r="I18" s="34">
        <f t="shared" si="3"/>
        <v>1753.6</v>
      </c>
      <c r="J18" s="36" t="s">
        <v>239</v>
      </c>
      <c r="K18" s="29">
        <v>5</v>
      </c>
      <c r="L18" s="29">
        <f>H18-K18</f>
        <v>3</v>
      </c>
      <c r="M18" s="83"/>
    </row>
    <row r="19" spans="1:13" ht="37.5" collapsed="1">
      <c r="A19" s="92">
        <v>10</v>
      </c>
      <c r="B19" s="17" t="s">
        <v>451</v>
      </c>
      <c r="C19" s="8" t="s">
        <v>202</v>
      </c>
      <c r="D19" s="6" t="s">
        <v>122</v>
      </c>
      <c r="E19" s="29">
        <v>2016</v>
      </c>
      <c r="F19" s="70"/>
      <c r="G19" s="29">
        <v>330</v>
      </c>
      <c r="H19" s="29">
        <v>10</v>
      </c>
      <c r="I19" s="34">
        <f t="shared" si="3"/>
        <v>3300</v>
      </c>
      <c r="J19" s="36" t="s">
        <v>240</v>
      </c>
      <c r="K19" s="95">
        <v>15</v>
      </c>
      <c r="L19" s="95">
        <f>H19+H20-K19</f>
        <v>2</v>
      </c>
      <c r="M19" s="83"/>
    </row>
    <row r="20" spans="1:13" ht="37.5" hidden="1" outlineLevel="1">
      <c r="A20" s="92"/>
      <c r="B20" s="17" t="s">
        <v>451</v>
      </c>
      <c r="C20" s="8" t="s">
        <v>202</v>
      </c>
      <c r="D20" s="6" t="s">
        <v>122</v>
      </c>
      <c r="E20" s="60">
        <v>2017</v>
      </c>
      <c r="F20" s="70"/>
      <c r="G20" s="60">
        <v>363</v>
      </c>
      <c r="H20" s="60">
        <v>7</v>
      </c>
      <c r="I20" s="60">
        <f t="shared" si="3"/>
        <v>2541</v>
      </c>
      <c r="J20" s="60" t="s">
        <v>452</v>
      </c>
      <c r="K20" s="95"/>
      <c r="L20" s="95"/>
      <c r="M20" s="83"/>
    </row>
    <row r="21" spans="1:13" ht="37.5" collapsed="1">
      <c r="A21" s="9">
        <v>11</v>
      </c>
      <c r="B21" s="8" t="s">
        <v>429</v>
      </c>
      <c r="C21" s="17" t="s">
        <v>430</v>
      </c>
      <c r="D21" s="6" t="s">
        <v>122</v>
      </c>
      <c r="E21" s="56">
        <v>2017</v>
      </c>
      <c r="F21" s="70"/>
      <c r="G21" s="56">
        <v>407</v>
      </c>
      <c r="H21" s="56">
        <v>17</v>
      </c>
      <c r="I21" s="56">
        <f t="shared" si="3"/>
        <v>6919</v>
      </c>
      <c r="J21" s="56" t="s">
        <v>431</v>
      </c>
      <c r="K21" s="56">
        <v>15</v>
      </c>
      <c r="L21" s="56">
        <f>H21-K21</f>
        <v>2</v>
      </c>
      <c r="M21" s="83"/>
    </row>
    <row r="22" spans="1:13" ht="37.5">
      <c r="A22" s="92">
        <v>12</v>
      </c>
      <c r="B22" s="10" t="s">
        <v>171</v>
      </c>
      <c r="C22" s="8" t="s">
        <v>172</v>
      </c>
      <c r="D22" s="6" t="s">
        <v>9</v>
      </c>
      <c r="E22" s="29">
        <v>2017</v>
      </c>
      <c r="F22" s="70"/>
      <c r="G22" s="29">
        <v>387.86</v>
      </c>
      <c r="H22" s="29">
        <v>7</v>
      </c>
      <c r="I22" s="34">
        <f t="shared" si="3"/>
        <v>2715.02</v>
      </c>
      <c r="J22" s="36" t="s">
        <v>241</v>
      </c>
      <c r="K22" s="95">
        <v>15</v>
      </c>
      <c r="L22" s="95">
        <f>H22+H23-K22</f>
        <v>-1</v>
      </c>
      <c r="M22" s="83"/>
    </row>
    <row r="23" spans="1:13" ht="37.5" hidden="1" outlineLevel="1">
      <c r="A23" s="92"/>
      <c r="B23" s="10" t="s">
        <v>171</v>
      </c>
      <c r="C23" s="8" t="s">
        <v>172</v>
      </c>
      <c r="D23" s="6" t="s">
        <v>9</v>
      </c>
      <c r="E23" s="29">
        <v>2016</v>
      </c>
      <c r="F23" s="70"/>
      <c r="G23" s="29">
        <v>376.53</v>
      </c>
      <c r="H23" s="29">
        <v>7</v>
      </c>
      <c r="I23" s="34">
        <f t="shared" si="3"/>
        <v>2635.71</v>
      </c>
      <c r="J23" s="36" t="s">
        <v>242</v>
      </c>
      <c r="K23" s="95"/>
      <c r="L23" s="95"/>
      <c r="M23" s="83"/>
    </row>
    <row r="24" spans="1:13" s="78" customFormat="1" ht="56.25" collapsed="1">
      <c r="A24" s="72">
        <v>13</v>
      </c>
      <c r="B24" s="10" t="s">
        <v>205</v>
      </c>
      <c r="C24" s="8" t="s">
        <v>227</v>
      </c>
      <c r="D24" s="6" t="s">
        <v>228</v>
      </c>
      <c r="E24" s="73">
        <v>2013</v>
      </c>
      <c r="F24" s="70"/>
      <c r="G24" s="73">
        <v>144.32</v>
      </c>
      <c r="H24" s="73">
        <v>16</v>
      </c>
      <c r="I24" s="73">
        <f t="shared" si="3"/>
        <v>2309.12</v>
      </c>
      <c r="J24" s="73" t="s">
        <v>243</v>
      </c>
      <c r="K24" s="73">
        <v>15</v>
      </c>
      <c r="L24" s="73">
        <f>H24-K24</f>
        <v>1</v>
      </c>
      <c r="M24" s="80" t="s">
        <v>583</v>
      </c>
    </row>
    <row r="25" spans="1:13" ht="56.25">
      <c r="A25" s="92">
        <v>14</v>
      </c>
      <c r="B25" s="10" t="s">
        <v>70</v>
      </c>
      <c r="C25" s="8" t="s">
        <v>210</v>
      </c>
      <c r="D25" s="6" t="s">
        <v>9</v>
      </c>
      <c r="E25" s="29">
        <v>2014</v>
      </c>
      <c r="F25" s="70"/>
      <c r="G25" s="29">
        <v>420.67</v>
      </c>
      <c r="H25" s="29">
        <v>12</v>
      </c>
      <c r="I25" s="34">
        <f t="shared" si="3"/>
        <v>5048.04</v>
      </c>
      <c r="J25" s="36" t="s">
        <v>244</v>
      </c>
      <c r="K25" s="95">
        <v>15</v>
      </c>
      <c r="L25" s="95">
        <f>H25+H26-K25</f>
        <v>14</v>
      </c>
      <c r="M25" s="83"/>
    </row>
    <row r="26" spans="1:13" ht="56.25" hidden="1" outlineLevel="1">
      <c r="A26" s="92"/>
      <c r="B26" s="10" t="s">
        <v>70</v>
      </c>
      <c r="C26" s="8" t="s">
        <v>210</v>
      </c>
      <c r="D26" s="6" t="s">
        <v>9</v>
      </c>
      <c r="E26" s="48">
        <v>2017</v>
      </c>
      <c r="F26" s="70"/>
      <c r="G26" s="48">
        <v>494.67</v>
      </c>
      <c r="H26" s="48">
        <v>17</v>
      </c>
      <c r="I26" s="48">
        <f t="shared" si="3"/>
        <v>8409.39</v>
      </c>
      <c r="J26" s="48" t="s">
        <v>408</v>
      </c>
      <c r="K26" s="95"/>
      <c r="L26" s="95"/>
      <c r="M26" s="9"/>
    </row>
    <row r="27" spans="1:13" ht="22.5" collapsed="1">
      <c r="A27" s="90" t="s">
        <v>99</v>
      </c>
      <c r="B27" s="90"/>
      <c r="C27" s="90"/>
      <c r="D27" s="90"/>
      <c r="E27" s="90"/>
      <c r="F27" s="71">
        <f>SUM(F3:F26)</f>
        <v>0</v>
      </c>
      <c r="G27" s="67"/>
      <c r="H27" s="33">
        <f>SUM(H3:H26)</f>
        <v>285</v>
      </c>
      <c r="I27" s="33">
        <f>SUM(I3:I26)</f>
        <v>101747.05</v>
      </c>
      <c r="J27" s="29"/>
      <c r="K27" s="29"/>
      <c r="L27" s="29"/>
    </row>
    <row r="28" spans="1:13" ht="18.75">
      <c r="A28" s="29"/>
      <c r="B28" s="6"/>
      <c r="C28" s="6"/>
      <c r="D28" s="6"/>
      <c r="E28" s="29"/>
      <c r="F28" s="29"/>
      <c r="G28" s="29"/>
      <c r="H28" s="34"/>
      <c r="I28" s="29"/>
      <c r="J28" s="29"/>
      <c r="K28" s="29"/>
    </row>
    <row r="29" spans="1:13" ht="18.75">
      <c r="A29" s="29"/>
      <c r="B29" s="6"/>
      <c r="C29" s="6"/>
      <c r="D29" s="6"/>
      <c r="E29" s="29"/>
      <c r="F29" s="29"/>
      <c r="G29" s="29"/>
      <c r="H29" s="34"/>
      <c r="I29" s="29"/>
      <c r="J29" s="29"/>
      <c r="K29" s="29"/>
    </row>
    <row r="30" spans="1:13" ht="18.75">
      <c r="A30" s="29"/>
      <c r="B30" s="6"/>
      <c r="C30" s="6"/>
      <c r="D30" s="6"/>
      <c r="E30" s="29"/>
      <c r="F30" s="29"/>
      <c r="G30" s="29"/>
      <c r="H30" s="34"/>
      <c r="I30" s="29"/>
      <c r="J30" s="29"/>
      <c r="K30" s="29"/>
    </row>
    <row r="31" spans="1:13" ht="18.75">
      <c r="A31" s="29"/>
      <c r="B31" s="6"/>
      <c r="C31" s="6"/>
      <c r="D31" s="6"/>
      <c r="E31" s="29"/>
      <c r="F31" s="29"/>
      <c r="G31" s="29"/>
      <c r="H31" s="34"/>
      <c r="I31" s="29"/>
      <c r="J31" s="29"/>
      <c r="K31" s="29"/>
    </row>
    <row r="32" spans="1:13" ht="18.75">
      <c r="A32" s="29"/>
      <c r="B32" s="6"/>
      <c r="C32" s="6"/>
      <c r="D32" s="6"/>
      <c r="E32" s="29"/>
      <c r="F32" s="29"/>
      <c r="G32" s="29"/>
      <c r="H32" s="34"/>
      <c r="I32" s="29"/>
      <c r="J32" s="29"/>
      <c r="K32" s="29"/>
    </row>
    <row r="33" spans="1:11" ht="18.75">
      <c r="A33" s="29"/>
      <c r="B33" s="6"/>
      <c r="C33" s="6"/>
      <c r="D33" s="6"/>
      <c r="E33" s="29"/>
      <c r="F33" s="29"/>
      <c r="G33" s="29"/>
      <c r="H33" s="34"/>
      <c r="I33" s="29"/>
      <c r="J33" s="29"/>
      <c r="K33" s="29"/>
    </row>
    <row r="34" spans="1:11" ht="18.75">
      <c r="A34" s="29"/>
      <c r="B34" s="6"/>
      <c r="C34" s="6"/>
      <c r="D34" s="6"/>
      <c r="E34" s="29"/>
      <c r="F34" s="29"/>
      <c r="G34" s="29"/>
      <c r="H34" s="34"/>
      <c r="I34" s="29"/>
      <c r="J34" s="29"/>
      <c r="K34" s="29"/>
    </row>
    <row r="35" spans="1:11" ht="18.75">
      <c r="A35" s="29"/>
      <c r="B35" s="6"/>
      <c r="C35" s="6"/>
      <c r="D35" s="6"/>
      <c r="E35" s="29"/>
      <c r="F35" s="29"/>
      <c r="G35" s="29"/>
      <c r="H35" s="34"/>
      <c r="I35" s="29"/>
      <c r="J35" s="29"/>
      <c r="K35" s="29"/>
    </row>
    <row r="36" spans="1:11" ht="18.75">
      <c r="A36" s="29"/>
      <c r="B36" s="6"/>
      <c r="C36" s="6"/>
      <c r="D36" s="6"/>
      <c r="E36" s="29"/>
      <c r="F36" s="29"/>
      <c r="G36" s="29"/>
      <c r="H36" s="34"/>
      <c r="I36" s="29"/>
      <c r="J36" s="29"/>
      <c r="K36" s="29"/>
    </row>
    <row r="37" spans="1:11" ht="18.75">
      <c r="A37" s="29"/>
      <c r="B37" s="6"/>
      <c r="C37" s="6"/>
      <c r="D37" s="6"/>
      <c r="E37" s="29"/>
      <c r="F37" s="29"/>
      <c r="G37" s="29"/>
      <c r="H37" s="34"/>
      <c r="I37" s="29"/>
      <c r="J37" s="29"/>
      <c r="K37" s="29"/>
    </row>
    <row r="38" spans="1:11" ht="18.75">
      <c r="A38" s="29"/>
      <c r="B38" s="6"/>
      <c r="C38" s="6"/>
      <c r="D38" s="6"/>
      <c r="E38" s="29"/>
      <c r="F38" s="29"/>
      <c r="G38" s="29"/>
      <c r="H38" s="34"/>
      <c r="I38" s="29"/>
      <c r="J38" s="29"/>
      <c r="K38" s="29"/>
    </row>
    <row r="39" spans="1:11" ht="18.75">
      <c r="A39" s="29"/>
      <c r="B39" s="6"/>
      <c r="C39" s="6"/>
      <c r="D39" s="6"/>
      <c r="E39" s="29"/>
      <c r="F39" s="29"/>
      <c r="G39" s="29"/>
      <c r="H39" s="34"/>
      <c r="I39" s="29"/>
      <c r="J39" s="29"/>
      <c r="K39" s="29"/>
    </row>
    <row r="40" spans="1:11" ht="18.75">
      <c r="A40" s="29"/>
      <c r="B40" s="6"/>
      <c r="C40" s="6"/>
      <c r="D40" s="6"/>
      <c r="E40" s="29"/>
      <c r="F40" s="29"/>
      <c r="G40" s="29"/>
      <c r="H40" s="34"/>
      <c r="I40" s="29"/>
      <c r="J40" s="29"/>
      <c r="K40" s="29"/>
    </row>
    <row r="41" spans="1:11" ht="18.75">
      <c r="A41" s="29"/>
      <c r="B41" s="6"/>
      <c r="C41" s="6"/>
      <c r="D41" s="6"/>
      <c r="E41" s="29"/>
      <c r="F41" s="29"/>
      <c r="G41" s="29"/>
      <c r="H41" s="34"/>
      <c r="I41" s="29"/>
      <c r="J41" s="29"/>
      <c r="K41" s="29"/>
    </row>
    <row r="42" spans="1:11" ht="18.75">
      <c r="A42" s="29"/>
      <c r="B42" s="6"/>
      <c r="C42" s="6"/>
      <c r="D42" s="6"/>
      <c r="E42" s="29"/>
      <c r="F42" s="29"/>
      <c r="G42" s="29"/>
      <c r="H42" s="34"/>
      <c r="I42" s="29"/>
      <c r="J42" s="29"/>
      <c r="K42" s="29"/>
    </row>
  </sheetData>
  <mergeCells count="21">
    <mergeCell ref="A1:K1"/>
    <mergeCell ref="K6:K7"/>
    <mergeCell ref="L6:L7"/>
    <mergeCell ref="K25:K26"/>
    <mergeCell ref="L25:L26"/>
    <mergeCell ref="K22:K23"/>
    <mergeCell ref="L22:L23"/>
    <mergeCell ref="K14:K15"/>
    <mergeCell ref="L14:L15"/>
    <mergeCell ref="K16:K17"/>
    <mergeCell ref="L16:L17"/>
    <mergeCell ref="K19:K20"/>
    <mergeCell ref="L19:L20"/>
    <mergeCell ref="A27:E27"/>
    <mergeCell ref="A3:A4"/>
    <mergeCell ref="A6:A7"/>
    <mergeCell ref="A11:A12"/>
    <mergeCell ref="A14:A18"/>
    <mergeCell ref="A19:A20"/>
    <mergeCell ref="A22:A23"/>
    <mergeCell ref="A25:A26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topLeftCell="A23" workbookViewId="0">
      <selection activeCell="M3" sqref="M3:M26"/>
    </sheetView>
  </sheetViews>
  <sheetFormatPr defaultRowHeight="15" outlineLevelRow="1"/>
  <cols>
    <col min="2" max="2" width="36" customWidth="1"/>
    <col min="3" max="4" width="25.5703125" customWidth="1"/>
    <col min="5" max="5" width="16.85546875" customWidth="1"/>
    <col min="6" max="6" width="24.5703125" customWidth="1"/>
    <col min="7" max="7" width="13.7109375" customWidth="1"/>
    <col min="8" max="8" width="17.85546875" customWidth="1"/>
    <col min="9" max="9" width="18.7109375" customWidth="1"/>
    <col min="10" max="10" width="14.140625" customWidth="1"/>
    <col min="11" max="11" width="14.7109375" customWidth="1"/>
    <col min="12" max="12" width="18.42578125" customWidth="1"/>
    <col min="13" max="13" width="28.28515625" customWidth="1"/>
  </cols>
  <sheetData>
    <row r="1" spans="1:13" ht="22.5">
      <c r="A1" s="91" t="s">
        <v>186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3" ht="135">
      <c r="A2" s="4" t="s">
        <v>0</v>
      </c>
      <c r="B2" s="28" t="s">
        <v>1</v>
      </c>
      <c r="C2" s="28" t="s">
        <v>2</v>
      </c>
      <c r="D2" s="28" t="s">
        <v>3</v>
      </c>
      <c r="E2" s="4" t="s">
        <v>4</v>
      </c>
      <c r="F2" s="69" t="s">
        <v>582</v>
      </c>
      <c r="G2" s="28" t="s">
        <v>5</v>
      </c>
      <c r="H2" s="4" t="s">
        <v>6</v>
      </c>
      <c r="I2" s="4" t="s">
        <v>7</v>
      </c>
      <c r="J2" s="4" t="s">
        <v>11</v>
      </c>
      <c r="K2" s="3" t="s">
        <v>22</v>
      </c>
      <c r="L2" s="4" t="s">
        <v>136</v>
      </c>
      <c r="M2" s="4" t="s">
        <v>422</v>
      </c>
    </row>
    <row r="3" spans="1:13" ht="56.25">
      <c r="A3" s="92">
        <v>1</v>
      </c>
      <c r="B3" s="10" t="s">
        <v>137</v>
      </c>
      <c r="C3" s="8" t="s">
        <v>217</v>
      </c>
      <c r="D3" s="6" t="s">
        <v>9</v>
      </c>
      <c r="E3" s="29">
        <v>2014</v>
      </c>
      <c r="F3" s="70"/>
      <c r="G3" s="29">
        <v>260</v>
      </c>
      <c r="H3" s="29">
        <v>20</v>
      </c>
      <c r="I3" s="29">
        <f>H3*G3</f>
        <v>5200</v>
      </c>
      <c r="J3" s="37" t="s">
        <v>261</v>
      </c>
      <c r="K3" s="29">
        <v>11</v>
      </c>
      <c r="L3" s="29">
        <f>H3-K3</f>
        <v>9</v>
      </c>
      <c r="M3" s="83"/>
    </row>
    <row r="4" spans="1:13" ht="56.25" hidden="1" outlineLevel="1">
      <c r="A4" s="92"/>
      <c r="B4" s="10" t="s">
        <v>140</v>
      </c>
      <c r="C4" s="8" t="s">
        <v>217</v>
      </c>
      <c r="D4" s="6" t="s">
        <v>9</v>
      </c>
      <c r="E4" s="29">
        <v>2014</v>
      </c>
      <c r="F4" s="70"/>
      <c r="G4" s="29">
        <v>260</v>
      </c>
      <c r="H4" s="29">
        <v>20</v>
      </c>
      <c r="I4" s="36">
        <f t="shared" ref="I4:I8" si="0">H4*G4</f>
        <v>5200</v>
      </c>
      <c r="J4" s="37" t="s">
        <v>262</v>
      </c>
      <c r="K4" s="29">
        <v>11</v>
      </c>
      <c r="L4" s="29">
        <f>H4-K4</f>
        <v>9</v>
      </c>
      <c r="M4" s="83"/>
    </row>
    <row r="5" spans="1:13" ht="63" collapsed="1">
      <c r="A5" s="9">
        <v>2</v>
      </c>
      <c r="B5" s="10" t="s">
        <v>18</v>
      </c>
      <c r="C5" s="10" t="s">
        <v>143</v>
      </c>
      <c r="D5" s="6" t="s">
        <v>144</v>
      </c>
      <c r="E5" s="29">
        <v>2012</v>
      </c>
      <c r="F5" s="70"/>
      <c r="G5" s="29">
        <v>181.94</v>
      </c>
      <c r="H5" s="29">
        <v>17</v>
      </c>
      <c r="I5" s="36">
        <f t="shared" si="0"/>
        <v>3092.98</v>
      </c>
      <c r="J5" s="37" t="s">
        <v>263</v>
      </c>
      <c r="K5" s="29">
        <v>11</v>
      </c>
      <c r="L5" s="29">
        <f>H5-K5</f>
        <v>6</v>
      </c>
      <c r="M5" s="80" t="s">
        <v>612</v>
      </c>
    </row>
    <row r="6" spans="1:13" ht="56.25">
      <c r="A6" s="92">
        <v>3</v>
      </c>
      <c r="B6" s="10" t="s">
        <v>145</v>
      </c>
      <c r="C6" s="8" t="s">
        <v>219</v>
      </c>
      <c r="D6" s="6" t="s">
        <v>9</v>
      </c>
      <c r="E6" s="29">
        <v>2007</v>
      </c>
      <c r="F6" s="70"/>
      <c r="G6" s="29">
        <v>150</v>
      </c>
      <c r="H6" s="29">
        <v>3</v>
      </c>
      <c r="I6" s="36">
        <f t="shared" si="0"/>
        <v>450</v>
      </c>
      <c r="J6" s="37" t="s">
        <v>264</v>
      </c>
      <c r="K6" s="95">
        <v>11</v>
      </c>
      <c r="L6" s="95">
        <f>H6+H7+H8-K6</f>
        <v>7</v>
      </c>
      <c r="M6" s="83"/>
    </row>
    <row r="7" spans="1:13" ht="56.25" hidden="1" outlineLevel="1">
      <c r="A7" s="92"/>
      <c r="B7" s="10" t="s">
        <v>145</v>
      </c>
      <c r="C7" s="8" t="s">
        <v>219</v>
      </c>
      <c r="D7" s="6" t="s">
        <v>9</v>
      </c>
      <c r="E7" s="29">
        <v>2006</v>
      </c>
      <c r="F7" s="70"/>
      <c r="G7" s="29">
        <v>150</v>
      </c>
      <c r="H7" s="29">
        <v>1</v>
      </c>
      <c r="I7" s="36">
        <f t="shared" si="0"/>
        <v>150</v>
      </c>
      <c r="J7" s="29">
        <v>1814</v>
      </c>
      <c r="K7" s="95"/>
      <c r="L7" s="95"/>
      <c r="M7" s="83"/>
    </row>
    <row r="8" spans="1:13" ht="56.25" hidden="1" outlineLevel="1">
      <c r="A8" s="92"/>
      <c r="B8" s="10" t="s">
        <v>145</v>
      </c>
      <c r="C8" s="8" t="s">
        <v>219</v>
      </c>
      <c r="D8" s="6" t="s">
        <v>9</v>
      </c>
      <c r="E8" s="29">
        <v>2005</v>
      </c>
      <c r="F8" s="70"/>
      <c r="G8" s="29">
        <v>150</v>
      </c>
      <c r="H8" s="29">
        <v>14</v>
      </c>
      <c r="I8" s="36">
        <f t="shared" si="0"/>
        <v>2100</v>
      </c>
      <c r="J8" s="37" t="s">
        <v>265</v>
      </c>
      <c r="K8" s="95"/>
      <c r="L8" s="95"/>
      <c r="M8" s="83"/>
    </row>
    <row r="9" spans="1:13" ht="56.25" collapsed="1">
      <c r="A9" s="9">
        <v>4</v>
      </c>
      <c r="B9" s="10" t="s">
        <v>401</v>
      </c>
      <c r="C9" s="8" t="s">
        <v>220</v>
      </c>
      <c r="D9" s="6" t="s">
        <v>9</v>
      </c>
      <c r="E9" s="36">
        <v>2017</v>
      </c>
      <c r="F9" s="70"/>
      <c r="G9" s="36">
        <v>422.4</v>
      </c>
      <c r="H9" s="29">
        <v>10</v>
      </c>
      <c r="I9" s="29">
        <f>H9*G9</f>
        <v>4224</v>
      </c>
      <c r="J9" s="37" t="s">
        <v>266</v>
      </c>
      <c r="K9" s="29">
        <v>11</v>
      </c>
      <c r="L9" s="29">
        <f>H9-K9</f>
        <v>-1</v>
      </c>
      <c r="M9" s="83"/>
    </row>
    <row r="10" spans="1:13" ht="37.5">
      <c r="A10" s="9">
        <v>5</v>
      </c>
      <c r="B10" s="10" t="s">
        <v>245</v>
      </c>
      <c r="C10" s="8" t="s">
        <v>246</v>
      </c>
      <c r="D10" s="6" t="s">
        <v>144</v>
      </c>
      <c r="E10" s="29">
        <v>2013</v>
      </c>
      <c r="F10" s="70"/>
      <c r="G10" s="29">
        <v>248.16</v>
      </c>
      <c r="H10" s="29">
        <v>20</v>
      </c>
      <c r="I10" s="36">
        <f t="shared" ref="I10:I26" si="1">H10*G10</f>
        <v>4963.2</v>
      </c>
      <c r="J10" s="37" t="s">
        <v>267</v>
      </c>
      <c r="K10" s="29">
        <v>11</v>
      </c>
      <c r="L10" s="29">
        <f>H10-K10</f>
        <v>9</v>
      </c>
      <c r="M10" s="80" t="s">
        <v>607</v>
      </c>
    </row>
    <row r="11" spans="1:13" ht="75" customHeight="1">
      <c r="A11" s="92">
        <v>6</v>
      </c>
      <c r="B11" s="10" t="s">
        <v>247</v>
      </c>
      <c r="C11" s="10" t="s">
        <v>248</v>
      </c>
      <c r="D11" s="6" t="s">
        <v>144</v>
      </c>
      <c r="E11" s="29">
        <v>2008</v>
      </c>
      <c r="F11" s="70"/>
      <c r="G11" s="29">
        <v>224</v>
      </c>
      <c r="H11" s="29">
        <v>8</v>
      </c>
      <c r="I11" s="36">
        <f t="shared" si="1"/>
        <v>1792</v>
      </c>
      <c r="J11" s="37" t="s">
        <v>268</v>
      </c>
      <c r="K11" s="95">
        <v>11</v>
      </c>
      <c r="L11" s="95">
        <f>H11+H12-K11</f>
        <v>10</v>
      </c>
      <c r="M11" s="96" t="s">
        <v>606</v>
      </c>
    </row>
    <row r="12" spans="1:13" ht="18.75" hidden="1" outlineLevel="1">
      <c r="A12" s="92"/>
      <c r="B12" s="6" t="s">
        <v>247</v>
      </c>
      <c r="C12" s="6" t="s">
        <v>248</v>
      </c>
      <c r="D12" s="6" t="s">
        <v>144</v>
      </c>
      <c r="E12" s="29">
        <v>2009</v>
      </c>
      <c r="F12" s="70"/>
      <c r="G12" s="29">
        <v>224</v>
      </c>
      <c r="H12" s="29">
        <v>13</v>
      </c>
      <c r="I12" s="36">
        <f t="shared" si="1"/>
        <v>2912</v>
      </c>
      <c r="J12" s="37" t="s">
        <v>269</v>
      </c>
      <c r="K12" s="95"/>
      <c r="L12" s="95"/>
      <c r="M12" s="96"/>
    </row>
    <row r="13" spans="1:13" ht="18.75" collapsed="1">
      <c r="A13" s="92">
        <v>7</v>
      </c>
      <c r="B13" s="6" t="s">
        <v>225</v>
      </c>
      <c r="C13" s="6" t="s">
        <v>226</v>
      </c>
      <c r="D13" s="6" t="s">
        <v>144</v>
      </c>
      <c r="E13" s="29">
        <v>2004</v>
      </c>
      <c r="F13" s="70"/>
      <c r="G13" s="29">
        <v>224</v>
      </c>
      <c r="H13" s="29">
        <v>16</v>
      </c>
      <c r="I13" s="36">
        <f t="shared" si="1"/>
        <v>3584</v>
      </c>
      <c r="J13" s="37" t="s">
        <v>270</v>
      </c>
      <c r="K13" s="95">
        <v>11</v>
      </c>
      <c r="L13" s="95">
        <f>H13+H14-K13</f>
        <v>6</v>
      </c>
      <c r="M13" s="83"/>
    </row>
    <row r="14" spans="1:13" ht="18.75" hidden="1" outlineLevel="1">
      <c r="A14" s="92"/>
      <c r="B14" s="6" t="s">
        <v>225</v>
      </c>
      <c r="C14" s="6" t="s">
        <v>226</v>
      </c>
      <c r="D14" s="6" t="s">
        <v>144</v>
      </c>
      <c r="E14" s="29">
        <v>2008</v>
      </c>
      <c r="F14" s="70"/>
      <c r="G14" s="29">
        <v>224</v>
      </c>
      <c r="H14" s="29">
        <v>1</v>
      </c>
      <c r="I14" s="36">
        <f t="shared" si="1"/>
        <v>224</v>
      </c>
      <c r="J14" s="29">
        <v>1896</v>
      </c>
      <c r="K14" s="95"/>
      <c r="L14" s="95"/>
      <c r="M14" s="83"/>
    </row>
    <row r="15" spans="1:13" ht="31.5" collapsed="1">
      <c r="A15" s="29">
        <v>8</v>
      </c>
      <c r="B15" s="6" t="s">
        <v>182</v>
      </c>
      <c r="C15" s="6" t="s">
        <v>249</v>
      </c>
      <c r="D15" s="6" t="s">
        <v>9</v>
      </c>
      <c r="E15" s="29">
        <v>2011</v>
      </c>
      <c r="F15" s="70"/>
      <c r="G15" s="29">
        <v>259.47000000000003</v>
      </c>
      <c r="H15" s="29">
        <v>18</v>
      </c>
      <c r="I15" s="36">
        <f t="shared" si="1"/>
        <v>4670.4600000000009</v>
      </c>
      <c r="J15" s="37" t="s">
        <v>271</v>
      </c>
      <c r="K15" s="29">
        <v>11</v>
      </c>
      <c r="L15" s="29">
        <f>H15-K15</f>
        <v>7</v>
      </c>
      <c r="M15" s="80" t="s">
        <v>613</v>
      </c>
    </row>
    <row r="16" spans="1:13" ht="37.5">
      <c r="A16" s="9">
        <v>9</v>
      </c>
      <c r="B16" s="8" t="s">
        <v>250</v>
      </c>
      <c r="C16" s="8" t="s">
        <v>251</v>
      </c>
      <c r="D16" s="6" t="s">
        <v>252</v>
      </c>
      <c r="E16" s="29">
        <v>2010</v>
      </c>
      <c r="F16" s="70"/>
      <c r="G16" s="29">
        <v>252</v>
      </c>
      <c r="H16" s="29">
        <v>15</v>
      </c>
      <c r="I16" s="36">
        <f t="shared" si="1"/>
        <v>3780</v>
      </c>
      <c r="J16" s="37" t="s">
        <v>272</v>
      </c>
      <c r="K16" s="29">
        <v>11</v>
      </c>
      <c r="L16" s="29">
        <f>H16-K16</f>
        <v>4</v>
      </c>
      <c r="M16" s="83"/>
    </row>
    <row r="17" spans="1:13" ht="18.75">
      <c r="A17" s="29">
        <v>10</v>
      </c>
      <c r="B17" s="6" t="s">
        <v>160</v>
      </c>
      <c r="C17" s="6" t="s">
        <v>253</v>
      </c>
      <c r="D17" s="6" t="s">
        <v>159</v>
      </c>
      <c r="E17" s="29">
        <v>2011</v>
      </c>
      <c r="F17" s="70"/>
      <c r="G17" s="29">
        <v>175</v>
      </c>
      <c r="H17" s="29">
        <v>16</v>
      </c>
      <c r="I17" s="36">
        <f t="shared" si="1"/>
        <v>2800</v>
      </c>
      <c r="J17" s="37" t="s">
        <v>273</v>
      </c>
      <c r="K17" s="29">
        <v>11</v>
      </c>
      <c r="L17" s="29">
        <f>H17-K17</f>
        <v>5</v>
      </c>
      <c r="M17" s="83"/>
    </row>
    <row r="18" spans="1:13" ht="18.75">
      <c r="A18" s="29">
        <v>11</v>
      </c>
      <c r="B18" s="6" t="s">
        <v>61</v>
      </c>
      <c r="C18" s="6" t="s">
        <v>184</v>
      </c>
      <c r="D18" s="6" t="s">
        <v>66</v>
      </c>
      <c r="E18" s="29">
        <v>2012</v>
      </c>
      <c r="F18" s="70"/>
      <c r="G18" s="29">
        <v>216</v>
      </c>
      <c r="H18" s="29">
        <v>10</v>
      </c>
      <c r="I18" s="36">
        <f t="shared" si="1"/>
        <v>2160</v>
      </c>
      <c r="J18" s="37" t="s">
        <v>274</v>
      </c>
      <c r="K18" s="36">
        <v>11</v>
      </c>
      <c r="L18" s="36">
        <f>H18-K18</f>
        <v>-1</v>
      </c>
      <c r="M18" s="83"/>
    </row>
    <row r="19" spans="1:13" ht="37.5">
      <c r="A19" s="9">
        <v>12</v>
      </c>
      <c r="B19" s="10" t="s">
        <v>433</v>
      </c>
      <c r="C19" s="8" t="s">
        <v>434</v>
      </c>
      <c r="D19" s="6" t="s">
        <v>122</v>
      </c>
      <c r="E19" s="56">
        <v>2017</v>
      </c>
      <c r="F19" s="70"/>
      <c r="G19" s="56">
        <v>363</v>
      </c>
      <c r="H19" s="56">
        <v>10</v>
      </c>
      <c r="I19" s="56">
        <f t="shared" si="1"/>
        <v>3630</v>
      </c>
      <c r="J19" s="56" t="s">
        <v>435</v>
      </c>
      <c r="K19" s="56">
        <v>11</v>
      </c>
      <c r="L19" s="56">
        <f>H19-K19</f>
        <v>-1</v>
      </c>
      <c r="M19" s="83"/>
    </row>
    <row r="20" spans="1:13" ht="37.5">
      <c r="A20" s="9">
        <v>13</v>
      </c>
      <c r="B20" s="8" t="s">
        <v>255</v>
      </c>
      <c r="C20" s="10" t="s">
        <v>254</v>
      </c>
      <c r="D20" s="6" t="s">
        <v>122</v>
      </c>
      <c r="E20" s="49">
        <v>2017</v>
      </c>
      <c r="F20" s="70"/>
      <c r="G20" s="49">
        <v>407</v>
      </c>
      <c r="H20" s="49">
        <v>10</v>
      </c>
      <c r="I20" s="49">
        <f t="shared" si="1"/>
        <v>4070</v>
      </c>
      <c r="J20" s="49" t="s">
        <v>414</v>
      </c>
      <c r="K20" s="49">
        <v>11</v>
      </c>
      <c r="L20" s="49">
        <f t="shared" ref="L20:L26" si="2">H20-K20</f>
        <v>-1</v>
      </c>
      <c r="M20" s="83"/>
    </row>
    <row r="21" spans="1:13" ht="37.5">
      <c r="A21" s="92">
        <v>14</v>
      </c>
      <c r="B21" s="17" t="s">
        <v>257</v>
      </c>
      <c r="C21" s="8" t="s">
        <v>256</v>
      </c>
      <c r="D21" s="6" t="s">
        <v>252</v>
      </c>
      <c r="E21" s="29">
        <v>2008</v>
      </c>
      <c r="F21" s="70"/>
      <c r="G21" s="29">
        <v>224</v>
      </c>
      <c r="H21" s="29">
        <v>21</v>
      </c>
      <c r="I21" s="36">
        <f t="shared" si="1"/>
        <v>4704</v>
      </c>
      <c r="J21" s="37" t="s">
        <v>275</v>
      </c>
      <c r="K21" s="29">
        <v>11</v>
      </c>
      <c r="L21" s="29">
        <f t="shared" si="2"/>
        <v>10</v>
      </c>
      <c r="M21" s="83"/>
    </row>
    <row r="22" spans="1:13" ht="37.5" hidden="1" outlineLevel="1">
      <c r="A22" s="92"/>
      <c r="B22" s="17" t="s">
        <v>258</v>
      </c>
      <c r="C22" s="8" t="s">
        <v>259</v>
      </c>
      <c r="D22" s="6" t="s">
        <v>252</v>
      </c>
      <c r="E22" s="29">
        <v>2008</v>
      </c>
      <c r="F22" s="70"/>
      <c r="G22" s="29">
        <v>210</v>
      </c>
      <c r="H22" s="29">
        <v>21</v>
      </c>
      <c r="I22" s="36">
        <f t="shared" si="1"/>
        <v>4410</v>
      </c>
      <c r="J22" s="39" t="s">
        <v>276</v>
      </c>
      <c r="K22" s="29">
        <v>11</v>
      </c>
      <c r="L22" s="29">
        <f t="shared" si="2"/>
        <v>10</v>
      </c>
      <c r="M22" s="83"/>
    </row>
    <row r="23" spans="1:13" ht="18.75" collapsed="1">
      <c r="A23" s="92">
        <v>15</v>
      </c>
      <c r="B23" s="6" t="s">
        <v>171</v>
      </c>
      <c r="C23" s="6" t="s">
        <v>260</v>
      </c>
      <c r="D23" s="6" t="s">
        <v>122</v>
      </c>
      <c r="E23" s="29">
        <v>2006</v>
      </c>
      <c r="F23" s="70">
        <v>12</v>
      </c>
      <c r="G23" s="29">
        <v>139</v>
      </c>
      <c r="H23" s="29">
        <v>12</v>
      </c>
      <c r="I23" s="36">
        <f t="shared" si="1"/>
        <v>1668</v>
      </c>
      <c r="J23" s="39" t="s">
        <v>277</v>
      </c>
      <c r="K23" s="29">
        <v>11</v>
      </c>
      <c r="L23" s="29">
        <f t="shared" si="2"/>
        <v>1</v>
      </c>
      <c r="M23" s="83"/>
    </row>
    <row r="24" spans="1:13" ht="56.25" hidden="1" outlineLevel="1">
      <c r="A24" s="92"/>
      <c r="B24" s="10" t="s">
        <v>171</v>
      </c>
      <c r="C24" s="8" t="s">
        <v>458</v>
      </c>
      <c r="D24" s="6" t="s">
        <v>9</v>
      </c>
      <c r="E24" s="61">
        <v>2018</v>
      </c>
      <c r="F24" s="70"/>
      <c r="G24" s="61">
        <v>387.86</v>
      </c>
      <c r="H24" s="61">
        <v>7</v>
      </c>
      <c r="I24" s="61">
        <f t="shared" si="1"/>
        <v>2715.02</v>
      </c>
      <c r="J24" s="61" t="s">
        <v>459</v>
      </c>
      <c r="K24" s="61">
        <v>11</v>
      </c>
      <c r="L24" s="61">
        <f t="shared" si="2"/>
        <v>-4</v>
      </c>
      <c r="M24" s="83"/>
    </row>
    <row r="25" spans="1:13" ht="56.25" collapsed="1">
      <c r="A25" s="9">
        <v>16</v>
      </c>
      <c r="B25" s="10" t="s">
        <v>205</v>
      </c>
      <c r="C25" s="8" t="s">
        <v>227</v>
      </c>
      <c r="D25" s="6" t="s">
        <v>228</v>
      </c>
      <c r="E25" s="29">
        <v>2013</v>
      </c>
      <c r="F25" s="70"/>
      <c r="G25" s="29">
        <v>168.08</v>
      </c>
      <c r="H25" s="29">
        <v>20</v>
      </c>
      <c r="I25" s="36">
        <f t="shared" si="1"/>
        <v>3361.6000000000004</v>
      </c>
      <c r="J25" s="39" t="s">
        <v>278</v>
      </c>
      <c r="K25" s="29">
        <v>11</v>
      </c>
      <c r="L25" s="29">
        <f t="shared" si="2"/>
        <v>9</v>
      </c>
      <c r="M25" s="77" t="s">
        <v>611</v>
      </c>
    </row>
    <row r="26" spans="1:13" ht="56.25">
      <c r="A26" s="9">
        <v>17</v>
      </c>
      <c r="B26" s="10" t="s">
        <v>70</v>
      </c>
      <c r="C26" s="8" t="s">
        <v>210</v>
      </c>
      <c r="D26" s="6" t="s">
        <v>9</v>
      </c>
      <c r="E26" s="29">
        <v>2008</v>
      </c>
      <c r="F26" s="70"/>
      <c r="G26" s="29">
        <v>265</v>
      </c>
      <c r="H26" s="29">
        <v>23</v>
      </c>
      <c r="I26" s="36">
        <f t="shared" si="1"/>
        <v>6095</v>
      </c>
      <c r="J26" s="39" t="s">
        <v>279</v>
      </c>
      <c r="K26" s="29">
        <v>11</v>
      </c>
      <c r="L26" s="29">
        <f t="shared" si="2"/>
        <v>12</v>
      </c>
      <c r="M26" s="83"/>
    </row>
    <row r="27" spans="1:13" ht="22.5">
      <c r="A27" s="90" t="s">
        <v>99</v>
      </c>
      <c r="B27" s="90"/>
      <c r="C27" s="90"/>
      <c r="D27" s="90"/>
      <c r="E27" s="90"/>
      <c r="F27" s="71">
        <f>SUM(F3:F26)</f>
        <v>12</v>
      </c>
      <c r="G27" s="67"/>
      <c r="H27" s="35">
        <f>SUM(H3:H26)</f>
        <v>326</v>
      </c>
      <c r="I27" s="35">
        <f>SUM(I3:I26)</f>
        <v>77956.260000000009</v>
      </c>
      <c r="J27" s="29"/>
      <c r="K27" s="29"/>
      <c r="L27" s="29"/>
    </row>
    <row r="28" spans="1:13" ht="18.75">
      <c r="A28" s="29"/>
      <c r="B28" s="6"/>
      <c r="C28" s="6"/>
      <c r="D28" s="6"/>
      <c r="E28" s="29"/>
      <c r="F28" s="29"/>
      <c r="G28" s="29"/>
      <c r="H28" s="29"/>
      <c r="I28" s="29"/>
      <c r="J28" s="29"/>
      <c r="K28" s="29"/>
    </row>
    <row r="29" spans="1:13" ht="18.75">
      <c r="A29" s="29"/>
      <c r="B29" s="6"/>
      <c r="C29" s="6"/>
      <c r="D29" s="6"/>
      <c r="E29" s="29"/>
      <c r="F29" s="29"/>
      <c r="G29" s="29"/>
      <c r="H29" s="29"/>
      <c r="I29" s="29"/>
      <c r="J29" s="29"/>
      <c r="K29" s="29"/>
    </row>
    <row r="30" spans="1:13" ht="18.75">
      <c r="A30" s="29"/>
      <c r="B30" s="6"/>
      <c r="C30" s="6"/>
      <c r="D30" s="6"/>
      <c r="E30" s="29"/>
      <c r="F30" s="29"/>
      <c r="G30" s="29"/>
      <c r="H30" s="29"/>
      <c r="I30" s="29"/>
      <c r="J30" s="29"/>
      <c r="K30" s="29"/>
    </row>
    <row r="31" spans="1:13" ht="18.75">
      <c r="A31" s="29"/>
      <c r="B31" s="6"/>
      <c r="C31" s="6"/>
      <c r="D31" s="6"/>
      <c r="E31" s="29"/>
      <c r="F31" s="29"/>
      <c r="G31" s="29"/>
      <c r="H31" s="29"/>
      <c r="I31" s="29"/>
      <c r="J31" s="29"/>
      <c r="K31" s="29"/>
    </row>
    <row r="32" spans="1:13" ht="18.75">
      <c r="A32" s="29"/>
      <c r="B32" s="6"/>
      <c r="C32" s="6"/>
      <c r="D32" s="6"/>
      <c r="E32" s="29"/>
      <c r="F32" s="29"/>
      <c r="G32" s="29"/>
      <c r="H32" s="29"/>
      <c r="I32" s="29"/>
      <c r="J32" s="29"/>
      <c r="K32" s="29"/>
    </row>
    <row r="33" spans="1:11" ht="18.75">
      <c r="A33" s="29"/>
      <c r="B33" s="6"/>
      <c r="C33" s="6"/>
      <c r="D33" s="6"/>
      <c r="E33" s="29"/>
      <c r="F33" s="29"/>
      <c r="G33" s="29"/>
      <c r="H33" s="29"/>
      <c r="I33" s="29"/>
      <c r="J33" s="29"/>
      <c r="K33" s="29"/>
    </row>
    <row r="34" spans="1:11" ht="18.75">
      <c r="A34" s="29"/>
      <c r="B34" s="6"/>
      <c r="C34" s="6"/>
      <c r="D34" s="6"/>
      <c r="E34" s="29"/>
      <c r="F34" s="29"/>
      <c r="G34" s="29"/>
      <c r="H34" s="29"/>
      <c r="I34" s="29"/>
      <c r="J34" s="29"/>
      <c r="K34" s="29"/>
    </row>
    <row r="35" spans="1:11" ht="18.75">
      <c r="A35" s="29"/>
      <c r="B35" s="6"/>
      <c r="C35" s="6"/>
      <c r="D35" s="6"/>
      <c r="E35" s="29"/>
      <c r="F35" s="29"/>
      <c r="G35" s="29"/>
      <c r="H35" s="29"/>
      <c r="I35" s="29"/>
      <c r="J35" s="29"/>
      <c r="K35" s="29"/>
    </row>
    <row r="36" spans="1:11" ht="18.75">
      <c r="A36" s="29"/>
      <c r="B36" s="6"/>
      <c r="C36" s="6"/>
      <c r="D36" s="6"/>
      <c r="E36" s="29"/>
      <c r="F36" s="29"/>
      <c r="G36" s="29"/>
      <c r="H36" s="29"/>
      <c r="I36" s="29"/>
      <c r="J36" s="29"/>
      <c r="K36" s="29"/>
    </row>
    <row r="37" spans="1:11" ht="18.75">
      <c r="A37" s="29"/>
      <c r="B37" s="6"/>
      <c r="C37" s="6"/>
      <c r="D37" s="6"/>
      <c r="E37" s="29"/>
      <c r="F37" s="29"/>
      <c r="G37" s="29"/>
      <c r="H37" s="29"/>
      <c r="I37" s="29"/>
      <c r="J37" s="29"/>
      <c r="K37" s="29"/>
    </row>
    <row r="38" spans="1:11" ht="18.75">
      <c r="A38" s="29"/>
      <c r="B38" s="6"/>
      <c r="C38" s="6"/>
      <c r="D38" s="6"/>
      <c r="E38" s="29"/>
      <c r="F38" s="29"/>
      <c r="G38" s="29"/>
      <c r="H38" s="29"/>
      <c r="I38" s="29"/>
      <c r="J38" s="29"/>
      <c r="K38" s="29"/>
    </row>
  </sheetData>
  <mergeCells count="15">
    <mergeCell ref="A1:K1"/>
    <mergeCell ref="K6:K8"/>
    <mergeCell ref="L6:L8"/>
    <mergeCell ref="K11:K12"/>
    <mergeCell ref="L11:L12"/>
    <mergeCell ref="A27:E27"/>
    <mergeCell ref="M11:M12"/>
    <mergeCell ref="A3:A4"/>
    <mergeCell ref="A6:A8"/>
    <mergeCell ref="A11:A12"/>
    <mergeCell ref="A13:A14"/>
    <mergeCell ref="A21:A22"/>
    <mergeCell ref="A23:A24"/>
    <mergeCell ref="K13:K14"/>
    <mergeCell ref="L13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Сводная </vt:lpstr>
      <vt:lpstr>1 класс Школа России</vt:lpstr>
      <vt:lpstr>2 класс ФГОС</vt:lpstr>
      <vt:lpstr>3 класс ФГОС</vt:lpstr>
      <vt:lpstr>4 класс ФГОС</vt:lpstr>
      <vt:lpstr>5 класс ФГОС</vt:lpstr>
      <vt:lpstr>6 класс ФГОС</vt:lpstr>
      <vt:lpstr>7 класс ФГОС</vt:lpstr>
      <vt:lpstr>8 класс ФГОС</vt:lpstr>
      <vt:lpstr>9 класс ФГОС</vt:lpstr>
      <vt:lpstr>10 класс ФГОС</vt:lpstr>
      <vt:lpstr>11 класс ФГОС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2018-01-12T09:53:26Z</dcterms:modified>
</cp:coreProperties>
</file>